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Св-я об исп бюдж по дох за 1кв " sheetId="3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9" i="3" l="1"/>
  <c r="F109" i="3"/>
  <c r="G108" i="3"/>
  <c r="E108" i="3"/>
  <c r="D108" i="3"/>
  <c r="C108" i="3"/>
  <c r="F108" i="3" s="1"/>
  <c r="G107" i="3"/>
  <c r="F107" i="3"/>
  <c r="F106" i="3"/>
  <c r="E106" i="3"/>
  <c r="D106" i="3"/>
  <c r="G106" i="3" s="1"/>
  <c r="C106" i="3"/>
  <c r="G105" i="3"/>
  <c r="F105" i="3"/>
  <c r="E104" i="3"/>
  <c r="D104" i="3"/>
  <c r="G104" i="3" s="1"/>
  <c r="C104" i="3"/>
  <c r="G103" i="3"/>
  <c r="F103" i="3"/>
  <c r="E102" i="3"/>
  <c r="D102" i="3"/>
  <c r="G102" i="3" s="1"/>
  <c r="C102" i="3"/>
  <c r="G101" i="3"/>
  <c r="F101" i="3"/>
  <c r="G100" i="3"/>
  <c r="E100" i="3"/>
  <c r="E99" i="3" s="1"/>
  <c r="D100" i="3"/>
  <c r="C100" i="3"/>
  <c r="F100" i="3" s="1"/>
  <c r="D99" i="3"/>
  <c r="C99" i="3"/>
  <c r="G98" i="3"/>
  <c r="F98" i="3"/>
  <c r="G97" i="3"/>
  <c r="E97" i="3"/>
  <c r="D97" i="3"/>
  <c r="C97" i="3"/>
  <c r="F97" i="3" s="1"/>
  <c r="G96" i="3"/>
  <c r="F96" i="3"/>
  <c r="F95" i="3"/>
  <c r="E95" i="3"/>
  <c r="D95" i="3"/>
  <c r="G95" i="3" s="1"/>
  <c r="C95" i="3"/>
  <c r="G94" i="3"/>
  <c r="F94" i="3"/>
  <c r="E93" i="3"/>
  <c r="D93" i="3"/>
  <c r="G93" i="3" s="1"/>
  <c r="C93" i="3"/>
  <c r="G92" i="3"/>
  <c r="F92" i="3"/>
  <c r="E91" i="3"/>
  <c r="D91" i="3"/>
  <c r="G91" i="3" s="1"/>
  <c r="C91" i="3"/>
  <c r="G90" i="3"/>
  <c r="F90" i="3"/>
  <c r="G89" i="3"/>
  <c r="E89" i="3"/>
  <c r="D89" i="3"/>
  <c r="C89" i="3"/>
  <c r="F89" i="3" s="1"/>
  <c r="G88" i="3"/>
  <c r="F88" i="3"/>
  <c r="F87" i="3"/>
  <c r="E87" i="3"/>
  <c r="D87" i="3"/>
  <c r="G87" i="3" s="1"/>
  <c r="C87" i="3"/>
  <c r="G86" i="3"/>
  <c r="F86" i="3"/>
  <c r="E85" i="3"/>
  <c r="E84" i="3" s="1"/>
  <c r="D85" i="3"/>
  <c r="G85" i="3" s="1"/>
  <c r="C85" i="3"/>
  <c r="G83" i="3"/>
  <c r="F83" i="3"/>
  <c r="E82" i="3"/>
  <c r="D82" i="3"/>
  <c r="G82" i="3" s="1"/>
  <c r="C82" i="3"/>
  <c r="G81" i="3"/>
  <c r="F81" i="3"/>
  <c r="E80" i="3"/>
  <c r="D80" i="3"/>
  <c r="G80" i="3" s="1"/>
  <c r="C80" i="3"/>
  <c r="C79" i="3" s="1"/>
  <c r="E79" i="3"/>
  <c r="G76" i="3"/>
  <c r="F76" i="3"/>
  <c r="F75" i="3"/>
  <c r="E75" i="3"/>
  <c r="D75" i="3"/>
  <c r="G75" i="3" s="1"/>
  <c r="C75" i="3"/>
  <c r="G74" i="3"/>
  <c r="G73" i="3"/>
  <c r="E73" i="3"/>
  <c r="E72" i="3" s="1"/>
  <c r="D73" i="3"/>
  <c r="C73" i="3"/>
  <c r="D72" i="3"/>
  <c r="C72" i="3"/>
  <c r="G71" i="3"/>
  <c r="F71" i="3"/>
  <c r="G70" i="3"/>
  <c r="F70" i="3"/>
  <c r="G69" i="3"/>
  <c r="F69" i="3"/>
  <c r="G68" i="3"/>
  <c r="E68" i="3"/>
  <c r="D68" i="3"/>
  <c r="C68" i="3"/>
  <c r="F68" i="3" s="1"/>
  <c r="G67" i="3"/>
  <c r="F67" i="3"/>
  <c r="G66" i="3"/>
  <c r="F66" i="3"/>
  <c r="E65" i="3"/>
  <c r="D65" i="3"/>
  <c r="G65" i="3" s="1"/>
  <c r="C65" i="3"/>
  <c r="C64" i="3" s="1"/>
  <c r="E64" i="3"/>
  <c r="G63" i="3"/>
  <c r="F63" i="3"/>
  <c r="E62" i="3"/>
  <c r="D62" i="3"/>
  <c r="G62" i="3" s="1"/>
  <c r="C62" i="3"/>
  <c r="G61" i="3"/>
  <c r="F61" i="3"/>
  <c r="G60" i="3"/>
  <c r="E60" i="3"/>
  <c r="E59" i="3" s="1"/>
  <c r="D60" i="3"/>
  <c r="C60" i="3"/>
  <c r="F60" i="3" s="1"/>
  <c r="G58" i="3"/>
  <c r="F57" i="3"/>
  <c r="E57" i="3"/>
  <c r="D57" i="3"/>
  <c r="G57" i="3" s="1"/>
  <c r="C57" i="3"/>
  <c r="G56" i="3"/>
  <c r="F56" i="3"/>
  <c r="E55" i="3"/>
  <c r="E54" i="3" s="1"/>
  <c r="D55" i="3"/>
  <c r="G55" i="3" s="1"/>
  <c r="C55" i="3"/>
  <c r="C54" i="3" s="1"/>
  <c r="G53" i="3"/>
  <c r="F53" i="3"/>
  <c r="E52" i="3"/>
  <c r="D52" i="3"/>
  <c r="G52" i="3" s="1"/>
  <c r="C52" i="3"/>
  <c r="G51" i="3"/>
  <c r="F51" i="3"/>
  <c r="G50" i="3"/>
  <c r="F50" i="3"/>
  <c r="F49" i="3"/>
  <c r="E49" i="3"/>
  <c r="E48" i="3" s="1"/>
  <c r="D49" i="3"/>
  <c r="G49" i="3" s="1"/>
  <c r="C49" i="3"/>
  <c r="C48" i="3"/>
  <c r="G47" i="3"/>
  <c r="F47" i="3"/>
  <c r="F46" i="3"/>
  <c r="E46" i="3"/>
  <c r="E45" i="3" s="1"/>
  <c r="D46" i="3"/>
  <c r="G46" i="3" s="1"/>
  <c r="C46" i="3"/>
  <c r="C45" i="3"/>
  <c r="G44" i="3"/>
  <c r="F44" i="3"/>
  <c r="G43" i="3"/>
  <c r="F43" i="3"/>
  <c r="G42" i="3"/>
  <c r="F42" i="3"/>
  <c r="G41" i="3"/>
  <c r="F41" i="3"/>
  <c r="E40" i="3"/>
  <c r="D40" i="3"/>
  <c r="G40" i="3" s="1"/>
  <c r="C40" i="3"/>
  <c r="G39" i="3"/>
  <c r="F39" i="3"/>
  <c r="G38" i="3"/>
  <c r="E38" i="3"/>
  <c r="D38" i="3"/>
  <c r="C38" i="3"/>
  <c r="F38" i="3" s="1"/>
  <c r="G37" i="3"/>
  <c r="F37" i="3"/>
  <c r="G36" i="3"/>
  <c r="F36" i="3"/>
  <c r="E35" i="3"/>
  <c r="D35" i="3"/>
  <c r="G35" i="3" s="1"/>
  <c r="C35" i="3"/>
  <c r="C34" i="3" s="1"/>
  <c r="E34" i="3"/>
  <c r="F33" i="3"/>
  <c r="G32" i="3"/>
  <c r="E32" i="3"/>
  <c r="D32" i="3"/>
  <c r="C32" i="3"/>
  <c r="F32" i="3" s="1"/>
  <c r="G30" i="3"/>
  <c r="F29" i="3"/>
  <c r="E29" i="3"/>
  <c r="D29" i="3"/>
  <c r="G29" i="3" s="1"/>
  <c r="C29" i="3"/>
  <c r="G28" i="3"/>
  <c r="F28" i="3"/>
  <c r="E27" i="3"/>
  <c r="D27" i="3"/>
  <c r="G27" i="3" s="1"/>
  <c r="C27" i="3"/>
  <c r="G26" i="3"/>
  <c r="F26" i="3"/>
  <c r="E25" i="3"/>
  <c r="D25" i="3"/>
  <c r="G25" i="3" s="1"/>
  <c r="C25" i="3"/>
  <c r="C24" i="3" s="1"/>
  <c r="E24" i="3"/>
  <c r="F22" i="3"/>
  <c r="E22" i="3"/>
  <c r="D22" i="3"/>
  <c r="G22" i="3" s="1"/>
  <c r="C22" i="3"/>
  <c r="G21" i="3"/>
  <c r="F21" i="3"/>
  <c r="F20" i="3"/>
  <c r="G19" i="3"/>
  <c r="F19" i="3"/>
  <c r="G18" i="3"/>
  <c r="F18" i="3"/>
  <c r="F17" i="3"/>
  <c r="E17" i="3"/>
  <c r="D17" i="3"/>
  <c r="G17" i="3" s="1"/>
  <c r="C17" i="3"/>
  <c r="G16" i="3"/>
  <c r="F16" i="3"/>
  <c r="G15" i="3"/>
  <c r="F15" i="3"/>
  <c r="G14" i="3"/>
  <c r="F14" i="3"/>
  <c r="G13" i="3"/>
  <c r="F13" i="3"/>
  <c r="G12" i="3"/>
  <c r="E12" i="3"/>
  <c r="E11" i="3" s="1"/>
  <c r="D12" i="3"/>
  <c r="C12" i="3"/>
  <c r="F12" i="3" s="1"/>
  <c r="D11" i="3"/>
  <c r="G11" i="3" s="1"/>
  <c r="G10" i="3"/>
  <c r="F10" i="3"/>
  <c r="G9" i="3"/>
  <c r="F9" i="3"/>
  <c r="G8" i="3"/>
  <c r="F8" i="3"/>
  <c r="G7" i="3"/>
  <c r="E7" i="3"/>
  <c r="E6" i="3" s="1"/>
  <c r="D7" i="3"/>
  <c r="C7" i="3"/>
  <c r="F7" i="3" s="1"/>
  <c r="D6" i="3"/>
  <c r="G6" i="3" s="1"/>
  <c r="G72" i="3" l="1"/>
  <c r="E5" i="3"/>
  <c r="E78" i="3"/>
  <c r="E77" i="3" s="1"/>
  <c r="E31" i="3"/>
  <c r="G99" i="3"/>
  <c r="F27" i="3"/>
  <c r="D45" i="3"/>
  <c r="D48" i="3"/>
  <c r="F52" i="3"/>
  <c r="F55" i="3"/>
  <c r="F82" i="3"/>
  <c r="C84" i="3"/>
  <c r="C78" i="3" s="1"/>
  <c r="C77" i="3" s="1"/>
  <c r="F85" i="3"/>
  <c r="F93" i="3"/>
  <c r="F104" i="3"/>
  <c r="F11" i="3"/>
  <c r="F25" i="3"/>
  <c r="F35" i="3"/>
  <c r="F40" i="3"/>
  <c r="D54" i="3"/>
  <c r="F62" i="3"/>
  <c r="F65" i="3"/>
  <c r="F72" i="3"/>
  <c r="F80" i="3"/>
  <c r="D84" i="3"/>
  <c r="F91" i="3"/>
  <c r="F99" i="3"/>
  <c r="F102" i="3"/>
  <c r="C6" i="3"/>
  <c r="F6" i="3" s="1"/>
  <c r="C11" i="3"/>
  <c r="D24" i="3"/>
  <c r="C31" i="3"/>
  <c r="D34" i="3"/>
  <c r="C59" i="3"/>
  <c r="D64" i="3"/>
  <c r="D79" i="3"/>
  <c r="D78" i="3" l="1"/>
  <c r="G84" i="3"/>
  <c r="F84" i="3"/>
  <c r="G64" i="3"/>
  <c r="F64" i="3"/>
  <c r="D59" i="3"/>
  <c r="F48" i="3"/>
  <c r="G48" i="3"/>
  <c r="G79" i="3"/>
  <c r="F79" i="3"/>
  <c r="G24" i="3"/>
  <c r="F24" i="3"/>
  <c r="F54" i="3"/>
  <c r="G54" i="3"/>
  <c r="G34" i="3"/>
  <c r="F34" i="3"/>
  <c r="D31" i="3"/>
  <c r="C5" i="3"/>
  <c r="C110" i="3" s="1"/>
  <c r="F45" i="3"/>
  <c r="G45" i="3"/>
  <c r="E110" i="3"/>
  <c r="G78" i="3" l="1"/>
  <c r="D77" i="3"/>
  <c r="F78" i="3"/>
  <c r="G31" i="3"/>
  <c r="F31" i="3"/>
  <c r="D5" i="3"/>
  <c r="G59" i="3"/>
  <c r="F59" i="3"/>
  <c r="G5" i="3" l="1"/>
  <c r="F5" i="3"/>
  <c r="F77" i="3"/>
  <c r="G77" i="3"/>
  <c r="D110" i="3"/>
  <c r="G110" i="3" l="1"/>
  <c r="F110" i="3"/>
</calcChain>
</file>

<file path=xl/sharedStrings.xml><?xml version="1.0" encoding="utf-8"?>
<sst xmlns="http://schemas.openxmlformats.org/spreadsheetml/2006/main" count="221" uniqueCount="220">
  <si>
    <t xml:space="preserve">Наименования </t>
  </si>
  <si>
    <t>Назначено на 2017 год</t>
  </si>
  <si>
    <t xml:space="preserve">Сведения об исполнении бюджета  Красногорского муниципального района по доходам в разрезе видов доходовза за 1 квартал 2017 года и в сравнении с соответствующим периодом прошлого года </t>
  </si>
  <si>
    <t>(тыс. рублей)</t>
  </si>
  <si>
    <t>Коды</t>
  </si>
  <si>
    <t>Исполнено по состоянию на 01.04.2017</t>
  </si>
  <si>
    <t>Исполнено по состоянию на 01.04.2016</t>
  </si>
  <si>
    <t>Процент исполнения назначений 2017 года</t>
  </si>
  <si>
    <t>Процент роста/снижения поступлений по сравнению с 2016 годом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</si>
  <si>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</si>
  <si>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</si>
  <si>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</si>
  <si>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</si>
  <si>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</si>
  <si>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</si>
  <si>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</si>
  <si>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</si>
  <si>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</si>
  <si>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</si>
  <si>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</si>
  <si>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</si>
  <si>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</si>
  <si>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 xml:space="preserve">Налоги на товары (работы, услуги), реализуемые на территории Российской Федерации 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</si>
  <si>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</si>
  <si>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</si>
  <si>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</si>
  <si>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</si>
  <si>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</si>
  <si>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</si>
  <si>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</si>
  <si>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</si>
  <si>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</si>
  <si>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</si>
  <si>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</si>
  <si>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</si>
  <si>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</si>
  <si>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>Налог, взимаемый в связи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</si>
  <si>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</si>
  <si>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</si>
  <si>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</si>
  <si>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</si>
  <si>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</si>
  <si>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</si>
  <si>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 xml:space="preserve">000 1 06 06000 00 0000 110
</t>
  </si>
  <si>
    <t xml:space="preserve">Земельный налог
</t>
  </si>
  <si>
    <t xml:space="preserve">000 1 06 06033 05 0000 110
</t>
  </si>
  <si>
    <t xml:space="preserve">Земельный налог с организаций, обладающих земельным участком, расположенным и границах межселенных территорий
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</si>
  <si>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</si>
  <si>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</si>
  <si>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</si>
  <si>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</si>
  <si>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</si>
  <si>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</si>
  <si>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</si>
  <si>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</si>
  <si>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</si>
  <si>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 установку рекламной конструкции</t>
  </si>
  <si>
    <t xml:space="preserve">000 1 09 07000 00 0000 110
</t>
  </si>
  <si>
    <t xml:space="preserve">Прочие налоги и сборы (по отмененным местным налогам и сборам)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</si>
  <si>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</si>
  <si>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</si>
  <si>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</si>
  <si>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</si>
  <si>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</si>
  <si>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 Российской Федерации, субъектам  Российской Федерации или муниципальным образованиям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</si>
  <si>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</si>
  <si>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</si>
  <si>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</si>
  <si>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</si>
  <si>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</si>
  <si>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</si>
  <si>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</si>
  <si>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</si>
  <si>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</si>
  <si>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</si>
  <si>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</si>
  <si>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</si>
  <si>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</si>
  <si>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</si>
  <si>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000 1 11 05075 05 0000 120 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</si>
  <si>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</si>
  <si>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000 1 11 05075 05 0012 120 </t>
  </si>
  <si>
    <t>Доходы от сдачи в аренду имущества, составляющего казну муниципальных районов (за исключением земельных участков) (плата за наем жилых помещений муниципального жилого фонда)</t>
  </si>
  <si>
    <t xml:space="preserve">000 1 11 05075 05 0013 120 </t>
  </si>
  <si>
    <t xml:space="preserve">Доходы от сдачи в аренду имущества, составляющего казну муниципальных районов (за исключением земельных участков)  (плата за коммерческий наем жилых помещений муниципального жилищного фонда) </t>
  </si>
  <si>
    <t xml:space="preserve">000 1 11 05075 05 0101 120 </t>
  </si>
  <si>
    <t>Доходы от сдачи в аренду имущества, составляющего казну муниципальных районов (за исключением земельных участков) (доходы от сдачи в аренду нежилых помещений)</t>
  </si>
  <si>
    <t xml:space="preserve">000 1 11 05075 05 0102 120 </t>
  </si>
  <si>
    <t>Доходы от сдачи в аренду имущества, составляющего казну муниципальных районов (за исключением земельных участков) (доходы от сдачи в аренду иного имущества)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</si>
  <si>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</si>
  <si>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</si>
  <si>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</si>
  <si>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перечисление части прибыли 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</si>
  <si>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</si>
  <si>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>Доходы от перечисление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</si>
  <si>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000 1 11 09000 00 0000 120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</si>
  <si>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</si>
  <si>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000 1 11 09045 05 0000 120 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</si>
  <si>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</si>
  <si>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000 1 11 09045 05 0001 120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</si>
  <si>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по договорам на установку и эксплуатацию рекламных конструкций)</t>
  </si>
  <si>
    <t xml:space="preserve">000 1 11 09045 05 0054 120 </t>
  </si>
  <si>
    <t>Прочие поступления от использования имущества 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продажи права  на заключение договоров на установку и эксплуатацию рекламных конструкций)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</si>
  <si>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</si>
  <si>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</si>
  <si>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</si>
  <si>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</si>
  <si>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</si>
  <si>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</si>
  <si>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</si>
  <si>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</si>
  <si>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</si>
  <si>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</si>
  <si>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</si>
  <si>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</si>
  <si>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</si>
  <si>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</si>
  <si>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000 1 14 00000 00 0000 000</t>
  </si>
  <si>
    <t>Доходы от продажи материальных и нематериальных активов</t>
  </si>
  <si>
    <t>000 1 14 01000 00 0000 410</t>
  </si>
  <si>
    <t>Доходы от продажи квартир</t>
  </si>
  <si>
    <t xml:space="preserve">000 1 14 01050 05 0000 410 </t>
  </si>
  <si>
    <t>Доходы от продажи квартир, находящихся в собственности муниципальных районов</t>
  </si>
  <si>
    <t>000 1 14 02000 00 0000 000</t>
  </si>
  <si>
    <t>Доходы от реализации имущества, находящегося  в государственной и муниципальной собственности   (за исключением движимого имущества бюджетных и  автономных учреждений, а также имущества  государственных и  муниципальных унитарных предприятий, в том числе казенных)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</si>
  <si>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</si>
  <si>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</si>
  <si>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</si>
  <si>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</si>
  <si>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</si>
  <si>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 xml:space="preserve">Доходы от продажи земельных участков, государственная собственность на которые не разграничена 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</si>
  <si>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</si>
  <si>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</si>
  <si>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</si>
  <si>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</si>
  <si>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000 1 14 06310 00 0000 430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</si>
  <si>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
</t>
  </si>
  <si>
    <t>000 1 14 06313 10 0000 430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</si>
  <si>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
</t>
  </si>
  <si>
    <t>000 1 14 06313 13 0000 430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</si>
  <si>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
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</si>
  <si>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</si>
  <si>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</si>
  <si>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</si>
  <si>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</si>
  <si>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 xml:space="preserve">000 1 17 01000 00 0000 180
</t>
  </si>
  <si>
    <t>Невыясненные поступления</t>
  </si>
  <si>
    <t xml:space="preserve">000 1 17 01050 05 0000 180
</t>
  </si>
  <si>
    <t>Невыясненные поступления, зачисляемые в бюджеты муниципальных районов</t>
  </si>
  <si>
    <t>000 1 17 05000 00 0000 180</t>
  </si>
  <si>
    <t>000 1 17 05050 05 0000 180</t>
  </si>
  <si>
    <t>Прочие неналоговые доходы  бюджетов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</si>
  <si>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</si>
  <si>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</si>
  <si>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</si>
  <si>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</si>
  <si>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000 2 02 02000 00 0000 151</t>
  </si>
  <si>
    <t>Субсидии бюджетам бюджетной системы Российской Федерации (межбюджетные субсидии)</t>
  </si>
  <si>
    <t xml:space="preserve">000 2 02 20077 00 0000 151
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</si>
  <si>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</si>
  <si>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 xml:space="preserve">000 2 02 20077 05 0000 151
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</si>
  <si>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</si>
  <si>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000 2 02 29999 00 0000 151</t>
  </si>
  <si>
    <t>Прочие субсидии</t>
  </si>
  <si>
    <t>000 2 02 29999 05 0000 151</t>
  </si>
  <si>
    <t>Прочие субсидии бюджетам муниципальных районов</t>
  </si>
  <si>
    <t>000 2 02 03000 00 0000 151</t>
  </si>
  <si>
    <t>Субвенции  бюджетам субъектов  Российской Федерации и муниципальных образований</t>
  </si>
  <si>
    <t>000 2 02 03021 00 0000 151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</si>
  <si>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</si>
  <si>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</si>
  <si>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</si>
  <si>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>000 2 02 30022 00 0000 151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</si>
  <si>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</si>
  <si>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000 2 02 30022 05 0000 151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</si>
  <si>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</si>
  <si>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000 2 02 30024 00 0000 151</t>
  </si>
  <si>
    <t>Субвенции местным бюджетам  на выполнение передаваемых полномочий субъектов Российской Федерации</t>
  </si>
  <si>
    <t>000 2 02 30024 05 0000 151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</si>
  <si>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</si>
  <si>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</si>
  <si>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</si>
  <si>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</si>
  <si>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</si>
  <si>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</si>
  <si>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</si>
  <si>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</si>
  <si>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представление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</si>
  <si>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000 2 02 35485 00 0000 151</t>
  </si>
  <si>
    <t>Субвенции бюджетам на обеспечение жильем граждан, уволенных с военной службы (службы), и приравненных к ним лиц</t>
  </si>
  <si>
    <t>000 2 02 35485 05 0000 151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</si>
  <si>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</si>
  <si>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000 2 02 39999 00 0000 151</t>
  </si>
  <si>
    <t>Прочие субвенции</t>
  </si>
  <si>
    <t>000 2 02 39999 05 0000 151</t>
  </si>
  <si>
    <t>Прочие субвенции бюджетам муниципальных районов</t>
  </si>
  <si>
    <t>000 2 02 04000 00 0000 151</t>
  </si>
  <si>
    <t>Иные межбюджетные трансферты</t>
  </si>
  <si>
    <t>000 2 02 04014 00 0000 151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</si>
  <si>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</si>
  <si>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</si>
  <si>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</si>
  <si>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000 2 02 49999 00 0000 151</t>
  </si>
  <si>
    <t>Прочие межбюджетные трансферты, передаваемые бюджетам</t>
  </si>
  <si>
    <t>000 2 02 49999 05 0000 151</t>
  </si>
  <si>
    <t>Прочие межбюджетные трансферты, передаваемые бюджетам муниципальных районов</t>
  </si>
  <si>
    <t>000 2 07 00000 00 0000 000</t>
  </si>
  <si>
    <t>Прочие безвозмездные поступления</t>
  </si>
  <si>
    <t>000 2 07 05030 05 0000 180</t>
  </si>
  <si>
    <t>Прочие безвозмездные поступления в бюджеты муниципальных районов</t>
  </si>
  <si>
    <t>000 2 18 00000 00 000 000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</si>
  <si>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</si>
  <si>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000 2 18 05010 05 0000 180</t>
  </si>
  <si>
    <t>Доходы бюджетов муниципальных районов от возврата бюджетными учреждениями остатков субсидий прошлых лет</t>
  </si>
  <si>
    <t>000 2 19 0000 00 0000 000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</si>
  <si>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</si>
  <si>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</si>
  <si>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</si>
  <si>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</si>
  <si>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Начальник финансового управления                                                                                                       Н.А. Гереш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</si>
</sst>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sz val="9"/>
      <name val="Times New Roman"/>
      <family val="1"/>
      <charset val="204"/>
    </font>
    <font>
      <b/>
      <sz val="10"/>
      <name val="Times New Roman CYR"/>
      <charset val="204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3" fillId="0" borderId="0"/>
  </cellStyleXfs>
  <cellXfs count="62">
    <xf numFmtId="0" fontId="0" fillId="0" borderId="0" xfId="0"/>
    <xf numFmtId="0" fontId="3" fillId="0" borderId="0" xfId="2" applyFont="1"/>
    <xf numFmtId="0" fontId="4" fillId="0" borderId="0" xfId="2" applyFont="1" applyAlignment="1">
      <alignment vertical="top" wrapText="1"/>
    </xf>
    <xf numFmtId="0" fontId="5" fillId="0" borderId="0" xfId="2" applyFont="1" applyAlignment="1">
      <alignment horizontal="right"/>
    </xf>
    <xf numFmtId="0" fontId="2" fillId="0" borderId="0" xfId="2"/>
    <xf numFmtId="0" fontId="6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49" fontId="6" fillId="0" borderId="1" xfId="2" applyNumberFormat="1" applyFont="1" applyBorder="1" applyAlignment="1">
      <alignment vertical="top" wrapText="1"/>
    </xf>
    <xf numFmtId="0" fontId="6" fillId="0" borderId="1" xfId="2" applyFont="1" applyBorder="1" applyAlignment="1">
      <alignment vertical="top" wrapText="1"/>
    </xf>
    <xf numFmtId="4" fontId="6" fillId="0" borderId="1" xfId="2" applyNumberFormat="1" applyFont="1" applyBorder="1" applyAlignment="1">
      <alignment vertical="top" wrapText="1"/>
    </xf>
    <xf numFmtId="164" fontId="6" fillId="0" borderId="1" xfId="2" applyNumberFormat="1" applyFont="1" applyBorder="1" applyAlignment="1">
      <alignment vertical="top" wrapText="1"/>
    </xf>
    <xf numFmtId="165" fontId="9" fillId="0" borderId="1" xfId="2" applyNumberFormat="1" applyFont="1" applyBorder="1" applyAlignment="1">
      <alignment vertical="top"/>
    </xf>
    <xf numFmtId="4" fontId="6" fillId="0" borderId="1" xfId="2" applyNumberFormat="1" applyFont="1" applyBorder="1" applyAlignment="1">
      <alignment vertical="top"/>
    </xf>
    <xf numFmtId="164" fontId="6" fillId="0" borderId="1" xfId="2" applyNumberFormat="1" applyFont="1" applyBorder="1" applyAlignment="1">
      <alignment vertical="top"/>
    </xf>
    <xf numFmtId="165" fontId="10" fillId="0" borderId="1" xfId="2" applyNumberFormat="1" applyFont="1" applyBorder="1" applyAlignment="1">
      <alignment vertical="top"/>
    </xf>
    <xf numFmtId="49" fontId="11" fillId="0" borderId="1" xfId="2" applyNumberFormat="1" applyFont="1" applyBorder="1" applyAlignment="1">
      <alignment vertical="top" wrapText="1"/>
    </xf>
    <xf numFmtId="0" fontId="11" fillId="0" borderId="1" xfId="2" applyFont="1" applyBorder="1" applyAlignment="1">
      <alignment vertical="top" wrapText="1"/>
    </xf>
    <xf numFmtId="4" fontId="11" fillId="0" borderId="1" xfId="2" applyNumberFormat="1" applyFont="1" applyBorder="1" applyAlignment="1">
      <alignment vertical="top"/>
    </xf>
    <xf numFmtId="164" fontId="11" fillId="0" borderId="1" xfId="2" applyNumberFormat="1" applyFont="1" applyBorder="1" applyAlignment="1">
      <alignment vertical="top"/>
    </xf>
    <xf numFmtId="164" fontId="10" fillId="0" borderId="1" xfId="2" applyNumberFormat="1" applyFont="1" applyBorder="1" applyAlignment="1">
      <alignment vertical="top"/>
    </xf>
    <xf numFmtId="4" fontId="11" fillId="0" borderId="1" xfId="2" applyNumberFormat="1" applyFont="1" applyFill="1" applyBorder="1" applyAlignment="1">
      <alignment vertical="top"/>
    </xf>
    <xf numFmtId="164" fontId="11" fillId="0" borderId="1" xfId="2" applyNumberFormat="1" applyFont="1" applyFill="1" applyBorder="1" applyAlignment="1">
      <alignment vertical="top"/>
    </xf>
    <xf numFmtId="0" fontId="11" fillId="0" borderId="3" xfId="2" applyFont="1" applyFill="1" applyBorder="1" applyAlignment="1">
      <alignment horizontal="left" vertical="top" wrapText="1"/>
    </xf>
    <xf numFmtId="4" fontId="6" fillId="0" borderId="1" xfId="2" applyNumberFormat="1" applyFont="1" applyFill="1" applyBorder="1" applyAlignment="1">
      <alignment vertical="top"/>
    </xf>
    <xf numFmtId="164" fontId="6" fillId="0" borderId="1" xfId="2" applyNumberFormat="1" applyFont="1" applyFill="1" applyBorder="1" applyAlignment="1">
      <alignment vertical="top"/>
    </xf>
    <xf numFmtId="49" fontId="11" fillId="0" borderId="1" xfId="2" applyNumberFormat="1" applyFont="1" applyFill="1" applyBorder="1" applyAlignment="1">
      <alignment vertical="top" wrapText="1"/>
    </xf>
    <xf numFmtId="0" fontId="11" fillId="0" borderId="1" xfId="2" applyFont="1" applyFill="1" applyBorder="1" applyAlignment="1">
      <alignment vertical="top" wrapText="1"/>
    </xf>
    <xf numFmtId="4" fontId="11" fillId="0" borderId="1" xfId="2" applyNumberFormat="1" applyFont="1" applyFill="1" applyBorder="1" applyAlignment="1">
      <alignment vertical="top" wrapText="1"/>
    </xf>
    <xf numFmtId="164" fontId="11" fillId="0" borderId="1" xfId="2" applyNumberFormat="1" applyFont="1" applyFill="1" applyBorder="1" applyAlignment="1">
      <alignment vertical="top" wrapText="1"/>
    </xf>
    <xf numFmtId="0" fontId="11" fillId="0" borderId="1" xfId="2" applyFont="1" applyBorder="1" applyAlignment="1">
      <alignment horizontal="justify" vertical="top" wrapText="1"/>
    </xf>
    <xf numFmtId="4" fontId="11" fillId="0" borderId="1" xfId="2" applyNumberFormat="1" applyFont="1" applyBorder="1" applyAlignment="1">
      <alignment vertical="top" wrapText="1"/>
    </xf>
    <xf numFmtId="164" fontId="11" fillId="0" borderId="1" xfId="2" applyNumberFormat="1" applyFont="1" applyBorder="1" applyAlignment="1">
      <alignment vertical="top" wrapText="1"/>
    </xf>
    <xf numFmtId="164" fontId="10" fillId="0" borderId="1" xfId="2" applyNumberFormat="1" applyFont="1" applyFill="1" applyBorder="1" applyAlignment="1">
      <alignment vertical="top"/>
    </xf>
    <xf numFmtId="49" fontId="6" fillId="0" borderId="1" xfId="2" applyNumberFormat="1" applyFont="1" applyFill="1" applyBorder="1" applyAlignment="1">
      <alignment vertical="top" wrapText="1"/>
    </xf>
    <xf numFmtId="0" fontId="6" fillId="0" borderId="1" xfId="2" applyFont="1" applyFill="1" applyBorder="1" applyAlignment="1">
      <alignment vertical="top" wrapText="1"/>
    </xf>
    <xf numFmtId="49" fontId="6" fillId="0" borderId="1" xfId="2" applyNumberFormat="1" applyFont="1" applyFill="1" applyBorder="1" applyAlignment="1">
      <alignment horizontal="left" vertical="top" wrapText="1"/>
    </xf>
    <xf numFmtId="0" fontId="6" fillId="0" borderId="1" xfId="2" applyFont="1" applyFill="1" applyBorder="1" applyAlignment="1">
      <alignment horizontal="left" vertical="top" wrapText="1"/>
    </xf>
    <xf numFmtId="4" fontId="6" fillId="0" borderId="1" xfId="2" applyNumberFormat="1" applyFont="1" applyFill="1" applyBorder="1" applyAlignment="1">
      <alignment horizontal="right" vertical="top"/>
    </xf>
    <xf numFmtId="164" fontId="6" fillId="0" borderId="1" xfId="2" applyNumberFormat="1" applyFont="1" applyFill="1" applyBorder="1" applyAlignment="1">
      <alignment horizontal="right" vertical="top"/>
    </xf>
    <xf numFmtId="49" fontId="11" fillId="0" borderId="1" xfId="2" applyNumberFormat="1" applyFont="1" applyFill="1" applyBorder="1" applyAlignment="1">
      <alignment horizontal="left" vertical="top" wrapText="1"/>
    </xf>
    <xf numFmtId="0" fontId="11" fillId="0" borderId="1" xfId="2" applyFont="1" applyFill="1" applyBorder="1" applyAlignment="1">
      <alignment horizontal="left" vertical="top" wrapText="1"/>
    </xf>
    <xf numFmtId="4" fontId="11" fillId="0" borderId="1" xfId="2" applyNumberFormat="1" applyFont="1" applyFill="1" applyBorder="1" applyAlignment="1">
      <alignment horizontal="right" vertical="top"/>
    </xf>
    <xf numFmtId="164" fontId="11" fillId="0" borderId="1" xfId="2" applyNumberFormat="1" applyFont="1" applyFill="1" applyBorder="1" applyAlignment="1">
      <alignment horizontal="right" vertical="top"/>
    </xf>
    <xf numFmtId="0" fontId="2" fillId="0" borderId="0" xfId="2" applyFont="1"/>
    <xf numFmtId="0" fontId="11" fillId="0" borderId="1" xfId="2" applyFont="1" applyBorder="1" applyAlignment="1">
      <alignment horizontal="left" vertical="top" wrapText="1"/>
    </xf>
    <xf numFmtId="0" fontId="11" fillId="0" borderId="1" xfId="2" applyFont="1" applyBorder="1" applyAlignment="1">
      <alignment horizontal="justify" vertical="center" wrapText="1"/>
    </xf>
    <xf numFmtId="49" fontId="11" fillId="0" borderId="1" xfId="2" applyNumberFormat="1" applyFont="1" applyBorder="1" applyAlignment="1">
      <alignment horizontal="left" vertical="top" wrapText="1"/>
    </xf>
    <xf numFmtId="49" fontId="11" fillId="0" borderId="2" xfId="2" applyNumberFormat="1" applyFont="1" applyBorder="1" applyAlignment="1">
      <alignment vertical="top" wrapText="1"/>
    </xf>
    <xf numFmtId="0" fontId="11" fillId="0" borderId="0" xfId="2" applyFont="1" applyBorder="1" applyAlignment="1">
      <alignment vertical="top" wrapText="1"/>
    </xf>
    <xf numFmtId="49" fontId="4" fillId="0" borderId="0" xfId="2" applyNumberFormat="1" applyFont="1" applyBorder="1" applyAlignment="1">
      <alignment vertical="top" wrapText="1"/>
    </xf>
    <xf numFmtId="0" fontId="4" fillId="0" borderId="0" xfId="2" applyFont="1" applyBorder="1" applyAlignment="1">
      <alignment vertical="top" wrapText="1"/>
    </xf>
    <xf numFmtId="4" fontId="4" fillId="0" borderId="0" xfId="2" applyNumberFormat="1" applyFont="1" applyBorder="1" applyAlignment="1"/>
    <xf numFmtId="49" fontId="11" fillId="0" borderId="0" xfId="2" applyNumberFormat="1" applyFont="1" applyBorder="1" applyAlignment="1">
      <alignment horizontal="left" vertical="top" wrapText="1"/>
    </xf>
    <xf numFmtId="0" fontId="3" fillId="0" borderId="0" xfId="2" applyFont="1" applyAlignment="1">
      <alignment vertical="top" wrapText="1"/>
    </xf>
    <xf numFmtId="0" fontId="12" fillId="0" borderId="0" xfId="2" applyFont="1"/>
    <xf numFmtId="0" fontId="6" fillId="0" borderId="0" xfId="2" applyFont="1" applyBorder="1" applyAlignment="1">
      <alignment horizontal="center" vertical="center" wrapText="1"/>
    </xf>
    <xf numFmtId="49" fontId="11" fillId="0" borderId="0" xfId="2" applyNumberFormat="1" applyFont="1" applyBorder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tabSelected="1" workbookViewId="0">
      <selection activeCell="A2" sqref="A2:G2"/>
    </sheetView>
  </sheetViews>
  <sheetFormatPr defaultRowHeight="12.75" x14ac:dyDescent="0.2"/>
  <cols>
    <col min="1" max="1" width="20.7109375" style="1" customWidth="1"/>
    <col min="2" max="2" width="56.28515625" style="58" customWidth="1"/>
    <col min="3" max="3" width="12.85546875" style="1" customWidth="1"/>
    <col min="4" max="4" width="11.28515625" style="1" customWidth="1"/>
    <col min="5" max="5" width="11.42578125" style="4" customWidth="1"/>
    <col min="6" max="6" width="10" style="4" customWidth="1"/>
    <col min="7" max="7" width="12.42578125" style="4" customWidth="1"/>
    <col min="8" max="256" width="9.140625" style="4"/>
    <col min="257" max="257" width="20.7109375" style="4" customWidth="1"/>
    <col min="258" max="258" width="56.28515625" style="4" customWidth="1"/>
    <col min="259" max="259" width="12.85546875" style="4" customWidth="1"/>
    <col min="260" max="260" width="11.28515625" style="4" customWidth="1"/>
    <col min="261" max="261" width="11.42578125" style="4" customWidth="1"/>
    <col min="262" max="262" width="10" style="4" customWidth="1"/>
    <col min="263" max="263" width="12.42578125" style="4" customWidth="1"/>
    <col min="264" max="512" width="9.140625" style="4"/>
    <col min="513" max="513" width="20.7109375" style="4" customWidth="1"/>
    <col min="514" max="514" width="56.28515625" style="4" customWidth="1"/>
    <col min="515" max="515" width="12.85546875" style="4" customWidth="1"/>
    <col min="516" max="516" width="11.28515625" style="4" customWidth="1"/>
    <col min="517" max="517" width="11.42578125" style="4" customWidth="1"/>
    <col min="518" max="518" width="10" style="4" customWidth="1"/>
    <col min="519" max="519" width="12.42578125" style="4" customWidth="1"/>
    <col min="520" max="768" width="9.140625" style="4"/>
    <col min="769" max="769" width="20.7109375" style="4" customWidth="1"/>
    <col min="770" max="770" width="56.28515625" style="4" customWidth="1"/>
    <col min="771" max="771" width="12.85546875" style="4" customWidth="1"/>
    <col min="772" max="772" width="11.28515625" style="4" customWidth="1"/>
    <col min="773" max="773" width="11.42578125" style="4" customWidth="1"/>
    <col min="774" max="774" width="10" style="4" customWidth="1"/>
    <col min="775" max="775" width="12.42578125" style="4" customWidth="1"/>
    <col min="776" max="1024" width="9.140625" style="4"/>
    <col min="1025" max="1025" width="20.7109375" style="4" customWidth="1"/>
    <col min="1026" max="1026" width="56.28515625" style="4" customWidth="1"/>
    <col min="1027" max="1027" width="12.85546875" style="4" customWidth="1"/>
    <col min="1028" max="1028" width="11.28515625" style="4" customWidth="1"/>
    <col min="1029" max="1029" width="11.42578125" style="4" customWidth="1"/>
    <col min="1030" max="1030" width="10" style="4" customWidth="1"/>
    <col min="1031" max="1031" width="12.42578125" style="4" customWidth="1"/>
    <col min="1032" max="1280" width="9.140625" style="4"/>
    <col min="1281" max="1281" width="20.7109375" style="4" customWidth="1"/>
    <col min="1282" max="1282" width="56.28515625" style="4" customWidth="1"/>
    <col min="1283" max="1283" width="12.85546875" style="4" customWidth="1"/>
    <col min="1284" max="1284" width="11.28515625" style="4" customWidth="1"/>
    <col min="1285" max="1285" width="11.42578125" style="4" customWidth="1"/>
    <col min="1286" max="1286" width="10" style="4" customWidth="1"/>
    <col min="1287" max="1287" width="12.42578125" style="4" customWidth="1"/>
    <col min="1288" max="1536" width="9.140625" style="4"/>
    <col min="1537" max="1537" width="20.7109375" style="4" customWidth="1"/>
    <col min="1538" max="1538" width="56.28515625" style="4" customWidth="1"/>
    <col min="1539" max="1539" width="12.85546875" style="4" customWidth="1"/>
    <col min="1540" max="1540" width="11.28515625" style="4" customWidth="1"/>
    <col min="1541" max="1541" width="11.42578125" style="4" customWidth="1"/>
    <col min="1542" max="1542" width="10" style="4" customWidth="1"/>
    <col min="1543" max="1543" width="12.42578125" style="4" customWidth="1"/>
    <col min="1544" max="1792" width="9.140625" style="4"/>
    <col min="1793" max="1793" width="20.7109375" style="4" customWidth="1"/>
    <col min="1794" max="1794" width="56.28515625" style="4" customWidth="1"/>
    <col min="1795" max="1795" width="12.85546875" style="4" customWidth="1"/>
    <col min="1796" max="1796" width="11.28515625" style="4" customWidth="1"/>
    <col min="1797" max="1797" width="11.42578125" style="4" customWidth="1"/>
    <col min="1798" max="1798" width="10" style="4" customWidth="1"/>
    <col min="1799" max="1799" width="12.42578125" style="4" customWidth="1"/>
    <col min="1800" max="2048" width="9.140625" style="4"/>
    <col min="2049" max="2049" width="20.7109375" style="4" customWidth="1"/>
    <col min="2050" max="2050" width="56.28515625" style="4" customWidth="1"/>
    <col min="2051" max="2051" width="12.85546875" style="4" customWidth="1"/>
    <col min="2052" max="2052" width="11.28515625" style="4" customWidth="1"/>
    <col min="2053" max="2053" width="11.42578125" style="4" customWidth="1"/>
    <col min="2054" max="2054" width="10" style="4" customWidth="1"/>
    <col min="2055" max="2055" width="12.42578125" style="4" customWidth="1"/>
    <col min="2056" max="2304" width="9.140625" style="4"/>
    <col min="2305" max="2305" width="20.7109375" style="4" customWidth="1"/>
    <col min="2306" max="2306" width="56.28515625" style="4" customWidth="1"/>
    <col min="2307" max="2307" width="12.85546875" style="4" customWidth="1"/>
    <col min="2308" max="2308" width="11.28515625" style="4" customWidth="1"/>
    <col min="2309" max="2309" width="11.42578125" style="4" customWidth="1"/>
    <col min="2310" max="2310" width="10" style="4" customWidth="1"/>
    <col min="2311" max="2311" width="12.42578125" style="4" customWidth="1"/>
    <col min="2312" max="2560" width="9.140625" style="4"/>
    <col min="2561" max="2561" width="20.7109375" style="4" customWidth="1"/>
    <col min="2562" max="2562" width="56.28515625" style="4" customWidth="1"/>
    <col min="2563" max="2563" width="12.85546875" style="4" customWidth="1"/>
    <col min="2564" max="2564" width="11.28515625" style="4" customWidth="1"/>
    <col min="2565" max="2565" width="11.42578125" style="4" customWidth="1"/>
    <col min="2566" max="2566" width="10" style="4" customWidth="1"/>
    <col min="2567" max="2567" width="12.42578125" style="4" customWidth="1"/>
    <col min="2568" max="2816" width="9.140625" style="4"/>
    <col min="2817" max="2817" width="20.7109375" style="4" customWidth="1"/>
    <col min="2818" max="2818" width="56.28515625" style="4" customWidth="1"/>
    <col min="2819" max="2819" width="12.85546875" style="4" customWidth="1"/>
    <col min="2820" max="2820" width="11.28515625" style="4" customWidth="1"/>
    <col min="2821" max="2821" width="11.42578125" style="4" customWidth="1"/>
    <col min="2822" max="2822" width="10" style="4" customWidth="1"/>
    <col min="2823" max="2823" width="12.42578125" style="4" customWidth="1"/>
    <col min="2824" max="3072" width="9.140625" style="4"/>
    <col min="3073" max="3073" width="20.7109375" style="4" customWidth="1"/>
    <col min="3074" max="3074" width="56.28515625" style="4" customWidth="1"/>
    <col min="3075" max="3075" width="12.85546875" style="4" customWidth="1"/>
    <col min="3076" max="3076" width="11.28515625" style="4" customWidth="1"/>
    <col min="3077" max="3077" width="11.42578125" style="4" customWidth="1"/>
    <col min="3078" max="3078" width="10" style="4" customWidth="1"/>
    <col min="3079" max="3079" width="12.42578125" style="4" customWidth="1"/>
    <col min="3080" max="3328" width="9.140625" style="4"/>
    <col min="3329" max="3329" width="20.7109375" style="4" customWidth="1"/>
    <col min="3330" max="3330" width="56.28515625" style="4" customWidth="1"/>
    <col min="3331" max="3331" width="12.85546875" style="4" customWidth="1"/>
    <col min="3332" max="3332" width="11.28515625" style="4" customWidth="1"/>
    <col min="3333" max="3333" width="11.42578125" style="4" customWidth="1"/>
    <col min="3334" max="3334" width="10" style="4" customWidth="1"/>
    <col min="3335" max="3335" width="12.42578125" style="4" customWidth="1"/>
    <col min="3336" max="3584" width="9.140625" style="4"/>
    <col min="3585" max="3585" width="20.7109375" style="4" customWidth="1"/>
    <col min="3586" max="3586" width="56.28515625" style="4" customWidth="1"/>
    <col min="3587" max="3587" width="12.85546875" style="4" customWidth="1"/>
    <col min="3588" max="3588" width="11.28515625" style="4" customWidth="1"/>
    <col min="3589" max="3589" width="11.42578125" style="4" customWidth="1"/>
    <col min="3590" max="3590" width="10" style="4" customWidth="1"/>
    <col min="3591" max="3591" width="12.42578125" style="4" customWidth="1"/>
    <col min="3592" max="3840" width="9.140625" style="4"/>
    <col min="3841" max="3841" width="20.7109375" style="4" customWidth="1"/>
    <col min="3842" max="3842" width="56.28515625" style="4" customWidth="1"/>
    <col min="3843" max="3843" width="12.85546875" style="4" customWidth="1"/>
    <col min="3844" max="3844" width="11.28515625" style="4" customWidth="1"/>
    <col min="3845" max="3845" width="11.42578125" style="4" customWidth="1"/>
    <col min="3846" max="3846" width="10" style="4" customWidth="1"/>
    <col min="3847" max="3847" width="12.42578125" style="4" customWidth="1"/>
    <col min="3848" max="4096" width="9.140625" style="4"/>
    <col min="4097" max="4097" width="20.7109375" style="4" customWidth="1"/>
    <col min="4098" max="4098" width="56.28515625" style="4" customWidth="1"/>
    <col min="4099" max="4099" width="12.85546875" style="4" customWidth="1"/>
    <col min="4100" max="4100" width="11.28515625" style="4" customWidth="1"/>
    <col min="4101" max="4101" width="11.42578125" style="4" customWidth="1"/>
    <col min="4102" max="4102" width="10" style="4" customWidth="1"/>
    <col min="4103" max="4103" width="12.42578125" style="4" customWidth="1"/>
    <col min="4104" max="4352" width="9.140625" style="4"/>
    <col min="4353" max="4353" width="20.7109375" style="4" customWidth="1"/>
    <col min="4354" max="4354" width="56.28515625" style="4" customWidth="1"/>
    <col min="4355" max="4355" width="12.85546875" style="4" customWidth="1"/>
    <col min="4356" max="4356" width="11.28515625" style="4" customWidth="1"/>
    <col min="4357" max="4357" width="11.42578125" style="4" customWidth="1"/>
    <col min="4358" max="4358" width="10" style="4" customWidth="1"/>
    <col min="4359" max="4359" width="12.42578125" style="4" customWidth="1"/>
    <col min="4360" max="4608" width="9.140625" style="4"/>
    <col min="4609" max="4609" width="20.7109375" style="4" customWidth="1"/>
    <col min="4610" max="4610" width="56.28515625" style="4" customWidth="1"/>
    <col min="4611" max="4611" width="12.85546875" style="4" customWidth="1"/>
    <col min="4612" max="4612" width="11.28515625" style="4" customWidth="1"/>
    <col min="4613" max="4613" width="11.42578125" style="4" customWidth="1"/>
    <col min="4614" max="4614" width="10" style="4" customWidth="1"/>
    <col min="4615" max="4615" width="12.42578125" style="4" customWidth="1"/>
    <col min="4616" max="4864" width="9.140625" style="4"/>
    <col min="4865" max="4865" width="20.7109375" style="4" customWidth="1"/>
    <col min="4866" max="4866" width="56.28515625" style="4" customWidth="1"/>
    <col min="4867" max="4867" width="12.85546875" style="4" customWidth="1"/>
    <col min="4868" max="4868" width="11.28515625" style="4" customWidth="1"/>
    <col min="4869" max="4869" width="11.42578125" style="4" customWidth="1"/>
    <col min="4870" max="4870" width="10" style="4" customWidth="1"/>
    <col min="4871" max="4871" width="12.42578125" style="4" customWidth="1"/>
    <col min="4872" max="5120" width="9.140625" style="4"/>
    <col min="5121" max="5121" width="20.7109375" style="4" customWidth="1"/>
    <col min="5122" max="5122" width="56.28515625" style="4" customWidth="1"/>
    <col min="5123" max="5123" width="12.85546875" style="4" customWidth="1"/>
    <col min="5124" max="5124" width="11.28515625" style="4" customWidth="1"/>
    <col min="5125" max="5125" width="11.42578125" style="4" customWidth="1"/>
    <col min="5126" max="5126" width="10" style="4" customWidth="1"/>
    <col min="5127" max="5127" width="12.42578125" style="4" customWidth="1"/>
    <col min="5128" max="5376" width="9.140625" style="4"/>
    <col min="5377" max="5377" width="20.7109375" style="4" customWidth="1"/>
    <col min="5378" max="5378" width="56.28515625" style="4" customWidth="1"/>
    <col min="5379" max="5379" width="12.85546875" style="4" customWidth="1"/>
    <col min="5380" max="5380" width="11.28515625" style="4" customWidth="1"/>
    <col min="5381" max="5381" width="11.42578125" style="4" customWidth="1"/>
    <col min="5382" max="5382" width="10" style="4" customWidth="1"/>
    <col min="5383" max="5383" width="12.42578125" style="4" customWidth="1"/>
    <col min="5384" max="5632" width="9.140625" style="4"/>
    <col min="5633" max="5633" width="20.7109375" style="4" customWidth="1"/>
    <col min="5634" max="5634" width="56.28515625" style="4" customWidth="1"/>
    <col min="5635" max="5635" width="12.85546875" style="4" customWidth="1"/>
    <col min="5636" max="5636" width="11.28515625" style="4" customWidth="1"/>
    <col min="5637" max="5637" width="11.42578125" style="4" customWidth="1"/>
    <col min="5638" max="5638" width="10" style="4" customWidth="1"/>
    <col min="5639" max="5639" width="12.42578125" style="4" customWidth="1"/>
    <col min="5640" max="5888" width="9.140625" style="4"/>
    <col min="5889" max="5889" width="20.7109375" style="4" customWidth="1"/>
    <col min="5890" max="5890" width="56.28515625" style="4" customWidth="1"/>
    <col min="5891" max="5891" width="12.85546875" style="4" customWidth="1"/>
    <col min="5892" max="5892" width="11.28515625" style="4" customWidth="1"/>
    <col min="5893" max="5893" width="11.42578125" style="4" customWidth="1"/>
    <col min="5894" max="5894" width="10" style="4" customWidth="1"/>
    <col min="5895" max="5895" width="12.42578125" style="4" customWidth="1"/>
    <col min="5896" max="6144" width="9.140625" style="4"/>
    <col min="6145" max="6145" width="20.7109375" style="4" customWidth="1"/>
    <col min="6146" max="6146" width="56.28515625" style="4" customWidth="1"/>
    <col min="6147" max="6147" width="12.85546875" style="4" customWidth="1"/>
    <col min="6148" max="6148" width="11.28515625" style="4" customWidth="1"/>
    <col min="6149" max="6149" width="11.42578125" style="4" customWidth="1"/>
    <col min="6150" max="6150" width="10" style="4" customWidth="1"/>
    <col min="6151" max="6151" width="12.42578125" style="4" customWidth="1"/>
    <col min="6152" max="6400" width="9.140625" style="4"/>
    <col min="6401" max="6401" width="20.7109375" style="4" customWidth="1"/>
    <col min="6402" max="6402" width="56.28515625" style="4" customWidth="1"/>
    <col min="6403" max="6403" width="12.85546875" style="4" customWidth="1"/>
    <col min="6404" max="6404" width="11.28515625" style="4" customWidth="1"/>
    <col min="6405" max="6405" width="11.42578125" style="4" customWidth="1"/>
    <col min="6406" max="6406" width="10" style="4" customWidth="1"/>
    <col min="6407" max="6407" width="12.42578125" style="4" customWidth="1"/>
    <col min="6408" max="6656" width="9.140625" style="4"/>
    <col min="6657" max="6657" width="20.7109375" style="4" customWidth="1"/>
    <col min="6658" max="6658" width="56.28515625" style="4" customWidth="1"/>
    <col min="6659" max="6659" width="12.85546875" style="4" customWidth="1"/>
    <col min="6660" max="6660" width="11.28515625" style="4" customWidth="1"/>
    <col min="6661" max="6661" width="11.42578125" style="4" customWidth="1"/>
    <col min="6662" max="6662" width="10" style="4" customWidth="1"/>
    <col min="6663" max="6663" width="12.42578125" style="4" customWidth="1"/>
    <col min="6664" max="6912" width="9.140625" style="4"/>
    <col min="6913" max="6913" width="20.7109375" style="4" customWidth="1"/>
    <col min="6914" max="6914" width="56.28515625" style="4" customWidth="1"/>
    <col min="6915" max="6915" width="12.85546875" style="4" customWidth="1"/>
    <col min="6916" max="6916" width="11.28515625" style="4" customWidth="1"/>
    <col min="6917" max="6917" width="11.42578125" style="4" customWidth="1"/>
    <col min="6918" max="6918" width="10" style="4" customWidth="1"/>
    <col min="6919" max="6919" width="12.42578125" style="4" customWidth="1"/>
    <col min="6920" max="7168" width="9.140625" style="4"/>
    <col min="7169" max="7169" width="20.7109375" style="4" customWidth="1"/>
    <col min="7170" max="7170" width="56.28515625" style="4" customWidth="1"/>
    <col min="7171" max="7171" width="12.85546875" style="4" customWidth="1"/>
    <col min="7172" max="7172" width="11.28515625" style="4" customWidth="1"/>
    <col min="7173" max="7173" width="11.42578125" style="4" customWidth="1"/>
    <col min="7174" max="7174" width="10" style="4" customWidth="1"/>
    <col min="7175" max="7175" width="12.42578125" style="4" customWidth="1"/>
    <col min="7176" max="7424" width="9.140625" style="4"/>
    <col min="7425" max="7425" width="20.7109375" style="4" customWidth="1"/>
    <col min="7426" max="7426" width="56.28515625" style="4" customWidth="1"/>
    <col min="7427" max="7427" width="12.85546875" style="4" customWidth="1"/>
    <col min="7428" max="7428" width="11.28515625" style="4" customWidth="1"/>
    <col min="7429" max="7429" width="11.42578125" style="4" customWidth="1"/>
    <col min="7430" max="7430" width="10" style="4" customWidth="1"/>
    <col min="7431" max="7431" width="12.42578125" style="4" customWidth="1"/>
    <col min="7432" max="7680" width="9.140625" style="4"/>
    <col min="7681" max="7681" width="20.7109375" style="4" customWidth="1"/>
    <col min="7682" max="7682" width="56.28515625" style="4" customWidth="1"/>
    <col min="7683" max="7683" width="12.85546875" style="4" customWidth="1"/>
    <col min="7684" max="7684" width="11.28515625" style="4" customWidth="1"/>
    <col min="7685" max="7685" width="11.42578125" style="4" customWidth="1"/>
    <col min="7686" max="7686" width="10" style="4" customWidth="1"/>
    <col min="7687" max="7687" width="12.42578125" style="4" customWidth="1"/>
    <col min="7688" max="7936" width="9.140625" style="4"/>
    <col min="7937" max="7937" width="20.7109375" style="4" customWidth="1"/>
    <col min="7938" max="7938" width="56.28515625" style="4" customWidth="1"/>
    <col min="7939" max="7939" width="12.85546875" style="4" customWidth="1"/>
    <col min="7940" max="7940" width="11.28515625" style="4" customWidth="1"/>
    <col min="7941" max="7941" width="11.42578125" style="4" customWidth="1"/>
    <col min="7942" max="7942" width="10" style="4" customWidth="1"/>
    <col min="7943" max="7943" width="12.42578125" style="4" customWidth="1"/>
    <col min="7944" max="8192" width="9.140625" style="4"/>
    <col min="8193" max="8193" width="20.7109375" style="4" customWidth="1"/>
    <col min="8194" max="8194" width="56.28515625" style="4" customWidth="1"/>
    <col min="8195" max="8195" width="12.85546875" style="4" customWidth="1"/>
    <col min="8196" max="8196" width="11.28515625" style="4" customWidth="1"/>
    <col min="8197" max="8197" width="11.42578125" style="4" customWidth="1"/>
    <col min="8198" max="8198" width="10" style="4" customWidth="1"/>
    <col min="8199" max="8199" width="12.42578125" style="4" customWidth="1"/>
    <col min="8200" max="8448" width="9.140625" style="4"/>
    <col min="8449" max="8449" width="20.7109375" style="4" customWidth="1"/>
    <col min="8450" max="8450" width="56.28515625" style="4" customWidth="1"/>
    <col min="8451" max="8451" width="12.85546875" style="4" customWidth="1"/>
    <col min="8452" max="8452" width="11.28515625" style="4" customWidth="1"/>
    <col min="8453" max="8453" width="11.42578125" style="4" customWidth="1"/>
    <col min="8454" max="8454" width="10" style="4" customWidth="1"/>
    <col min="8455" max="8455" width="12.42578125" style="4" customWidth="1"/>
    <col min="8456" max="8704" width="9.140625" style="4"/>
    <col min="8705" max="8705" width="20.7109375" style="4" customWidth="1"/>
    <col min="8706" max="8706" width="56.28515625" style="4" customWidth="1"/>
    <col min="8707" max="8707" width="12.85546875" style="4" customWidth="1"/>
    <col min="8708" max="8708" width="11.28515625" style="4" customWidth="1"/>
    <col min="8709" max="8709" width="11.42578125" style="4" customWidth="1"/>
    <col min="8710" max="8710" width="10" style="4" customWidth="1"/>
    <col min="8711" max="8711" width="12.42578125" style="4" customWidth="1"/>
    <col min="8712" max="8960" width="9.140625" style="4"/>
    <col min="8961" max="8961" width="20.7109375" style="4" customWidth="1"/>
    <col min="8962" max="8962" width="56.28515625" style="4" customWidth="1"/>
    <col min="8963" max="8963" width="12.85546875" style="4" customWidth="1"/>
    <col min="8964" max="8964" width="11.28515625" style="4" customWidth="1"/>
    <col min="8965" max="8965" width="11.42578125" style="4" customWidth="1"/>
    <col min="8966" max="8966" width="10" style="4" customWidth="1"/>
    <col min="8967" max="8967" width="12.42578125" style="4" customWidth="1"/>
    <col min="8968" max="9216" width="9.140625" style="4"/>
    <col min="9217" max="9217" width="20.7109375" style="4" customWidth="1"/>
    <col min="9218" max="9218" width="56.28515625" style="4" customWidth="1"/>
    <col min="9219" max="9219" width="12.85546875" style="4" customWidth="1"/>
    <col min="9220" max="9220" width="11.28515625" style="4" customWidth="1"/>
    <col min="9221" max="9221" width="11.42578125" style="4" customWidth="1"/>
    <col min="9222" max="9222" width="10" style="4" customWidth="1"/>
    <col min="9223" max="9223" width="12.42578125" style="4" customWidth="1"/>
    <col min="9224" max="9472" width="9.140625" style="4"/>
    <col min="9473" max="9473" width="20.7109375" style="4" customWidth="1"/>
    <col min="9474" max="9474" width="56.28515625" style="4" customWidth="1"/>
    <col min="9475" max="9475" width="12.85546875" style="4" customWidth="1"/>
    <col min="9476" max="9476" width="11.28515625" style="4" customWidth="1"/>
    <col min="9477" max="9477" width="11.42578125" style="4" customWidth="1"/>
    <col min="9478" max="9478" width="10" style="4" customWidth="1"/>
    <col min="9479" max="9479" width="12.42578125" style="4" customWidth="1"/>
    <col min="9480" max="9728" width="9.140625" style="4"/>
    <col min="9729" max="9729" width="20.7109375" style="4" customWidth="1"/>
    <col min="9730" max="9730" width="56.28515625" style="4" customWidth="1"/>
    <col min="9731" max="9731" width="12.85546875" style="4" customWidth="1"/>
    <col min="9732" max="9732" width="11.28515625" style="4" customWidth="1"/>
    <col min="9733" max="9733" width="11.42578125" style="4" customWidth="1"/>
    <col min="9734" max="9734" width="10" style="4" customWidth="1"/>
    <col min="9735" max="9735" width="12.42578125" style="4" customWidth="1"/>
    <col min="9736" max="9984" width="9.140625" style="4"/>
    <col min="9985" max="9985" width="20.7109375" style="4" customWidth="1"/>
    <col min="9986" max="9986" width="56.28515625" style="4" customWidth="1"/>
    <col min="9987" max="9987" width="12.85546875" style="4" customWidth="1"/>
    <col min="9988" max="9988" width="11.28515625" style="4" customWidth="1"/>
    <col min="9989" max="9989" width="11.42578125" style="4" customWidth="1"/>
    <col min="9990" max="9990" width="10" style="4" customWidth="1"/>
    <col min="9991" max="9991" width="12.42578125" style="4" customWidth="1"/>
    <col min="9992" max="10240" width="9.140625" style="4"/>
    <col min="10241" max="10241" width="20.7109375" style="4" customWidth="1"/>
    <col min="10242" max="10242" width="56.28515625" style="4" customWidth="1"/>
    <col min="10243" max="10243" width="12.85546875" style="4" customWidth="1"/>
    <col min="10244" max="10244" width="11.28515625" style="4" customWidth="1"/>
    <col min="10245" max="10245" width="11.42578125" style="4" customWidth="1"/>
    <col min="10246" max="10246" width="10" style="4" customWidth="1"/>
    <col min="10247" max="10247" width="12.42578125" style="4" customWidth="1"/>
    <col min="10248" max="10496" width="9.140625" style="4"/>
    <col min="10497" max="10497" width="20.7109375" style="4" customWidth="1"/>
    <col min="10498" max="10498" width="56.28515625" style="4" customWidth="1"/>
    <col min="10499" max="10499" width="12.85546875" style="4" customWidth="1"/>
    <col min="10500" max="10500" width="11.28515625" style="4" customWidth="1"/>
    <col min="10501" max="10501" width="11.42578125" style="4" customWidth="1"/>
    <col min="10502" max="10502" width="10" style="4" customWidth="1"/>
    <col min="10503" max="10503" width="12.42578125" style="4" customWidth="1"/>
    <col min="10504" max="10752" width="9.140625" style="4"/>
    <col min="10753" max="10753" width="20.7109375" style="4" customWidth="1"/>
    <col min="10754" max="10754" width="56.28515625" style="4" customWidth="1"/>
    <col min="10755" max="10755" width="12.85546875" style="4" customWidth="1"/>
    <col min="10756" max="10756" width="11.28515625" style="4" customWidth="1"/>
    <col min="10757" max="10757" width="11.42578125" style="4" customWidth="1"/>
    <col min="10758" max="10758" width="10" style="4" customWidth="1"/>
    <col min="10759" max="10759" width="12.42578125" style="4" customWidth="1"/>
    <col min="10760" max="11008" width="9.140625" style="4"/>
    <col min="11009" max="11009" width="20.7109375" style="4" customWidth="1"/>
    <col min="11010" max="11010" width="56.28515625" style="4" customWidth="1"/>
    <col min="11011" max="11011" width="12.85546875" style="4" customWidth="1"/>
    <col min="11012" max="11012" width="11.28515625" style="4" customWidth="1"/>
    <col min="11013" max="11013" width="11.42578125" style="4" customWidth="1"/>
    <col min="11014" max="11014" width="10" style="4" customWidth="1"/>
    <col min="11015" max="11015" width="12.42578125" style="4" customWidth="1"/>
    <col min="11016" max="11264" width="9.140625" style="4"/>
    <col min="11265" max="11265" width="20.7109375" style="4" customWidth="1"/>
    <col min="11266" max="11266" width="56.28515625" style="4" customWidth="1"/>
    <col min="11267" max="11267" width="12.85546875" style="4" customWidth="1"/>
    <col min="11268" max="11268" width="11.28515625" style="4" customWidth="1"/>
    <col min="11269" max="11269" width="11.42578125" style="4" customWidth="1"/>
    <col min="11270" max="11270" width="10" style="4" customWidth="1"/>
    <col min="11271" max="11271" width="12.42578125" style="4" customWidth="1"/>
    <col min="11272" max="11520" width="9.140625" style="4"/>
    <col min="11521" max="11521" width="20.7109375" style="4" customWidth="1"/>
    <col min="11522" max="11522" width="56.28515625" style="4" customWidth="1"/>
    <col min="11523" max="11523" width="12.85546875" style="4" customWidth="1"/>
    <col min="11524" max="11524" width="11.28515625" style="4" customWidth="1"/>
    <col min="11525" max="11525" width="11.42578125" style="4" customWidth="1"/>
    <col min="11526" max="11526" width="10" style="4" customWidth="1"/>
    <col min="11527" max="11527" width="12.42578125" style="4" customWidth="1"/>
    <col min="11528" max="11776" width="9.140625" style="4"/>
    <col min="11777" max="11777" width="20.7109375" style="4" customWidth="1"/>
    <col min="11778" max="11778" width="56.28515625" style="4" customWidth="1"/>
    <col min="11779" max="11779" width="12.85546875" style="4" customWidth="1"/>
    <col min="11780" max="11780" width="11.28515625" style="4" customWidth="1"/>
    <col min="11781" max="11781" width="11.42578125" style="4" customWidth="1"/>
    <col min="11782" max="11782" width="10" style="4" customWidth="1"/>
    <col min="11783" max="11783" width="12.42578125" style="4" customWidth="1"/>
    <col min="11784" max="12032" width="9.140625" style="4"/>
    <col min="12033" max="12033" width="20.7109375" style="4" customWidth="1"/>
    <col min="12034" max="12034" width="56.28515625" style="4" customWidth="1"/>
    <col min="12035" max="12035" width="12.85546875" style="4" customWidth="1"/>
    <col min="12036" max="12036" width="11.28515625" style="4" customWidth="1"/>
    <col min="12037" max="12037" width="11.42578125" style="4" customWidth="1"/>
    <col min="12038" max="12038" width="10" style="4" customWidth="1"/>
    <col min="12039" max="12039" width="12.42578125" style="4" customWidth="1"/>
    <col min="12040" max="12288" width="9.140625" style="4"/>
    <col min="12289" max="12289" width="20.7109375" style="4" customWidth="1"/>
    <col min="12290" max="12290" width="56.28515625" style="4" customWidth="1"/>
    <col min="12291" max="12291" width="12.85546875" style="4" customWidth="1"/>
    <col min="12292" max="12292" width="11.28515625" style="4" customWidth="1"/>
    <col min="12293" max="12293" width="11.42578125" style="4" customWidth="1"/>
    <col min="12294" max="12294" width="10" style="4" customWidth="1"/>
    <col min="12295" max="12295" width="12.42578125" style="4" customWidth="1"/>
    <col min="12296" max="12544" width="9.140625" style="4"/>
    <col min="12545" max="12545" width="20.7109375" style="4" customWidth="1"/>
    <col min="12546" max="12546" width="56.28515625" style="4" customWidth="1"/>
    <col min="12547" max="12547" width="12.85546875" style="4" customWidth="1"/>
    <col min="12548" max="12548" width="11.28515625" style="4" customWidth="1"/>
    <col min="12549" max="12549" width="11.42578125" style="4" customWidth="1"/>
    <col min="12550" max="12550" width="10" style="4" customWidth="1"/>
    <col min="12551" max="12551" width="12.42578125" style="4" customWidth="1"/>
    <col min="12552" max="12800" width="9.140625" style="4"/>
    <col min="12801" max="12801" width="20.7109375" style="4" customWidth="1"/>
    <col min="12802" max="12802" width="56.28515625" style="4" customWidth="1"/>
    <col min="12803" max="12803" width="12.85546875" style="4" customWidth="1"/>
    <col min="12804" max="12804" width="11.28515625" style="4" customWidth="1"/>
    <col min="12805" max="12805" width="11.42578125" style="4" customWidth="1"/>
    <col min="12806" max="12806" width="10" style="4" customWidth="1"/>
    <col min="12807" max="12807" width="12.42578125" style="4" customWidth="1"/>
    <col min="12808" max="13056" width="9.140625" style="4"/>
    <col min="13057" max="13057" width="20.7109375" style="4" customWidth="1"/>
    <col min="13058" max="13058" width="56.28515625" style="4" customWidth="1"/>
    <col min="13059" max="13059" width="12.85546875" style="4" customWidth="1"/>
    <col min="13060" max="13060" width="11.28515625" style="4" customWidth="1"/>
    <col min="13061" max="13061" width="11.42578125" style="4" customWidth="1"/>
    <col min="13062" max="13062" width="10" style="4" customWidth="1"/>
    <col min="13063" max="13063" width="12.42578125" style="4" customWidth="1"/>
    <col min="13064" max="13312" width="9.140625" style="4"/>
    <col min="13313" max="13313" width="20.7109375" style="4" customWidth="1"/>
    <col min="13314" max="13314" width="56.28515625" style="4" customWidth="1"/>
    <col min="13315" max="13315" width="12.85546875" style="4" customWidth="1"/>
    <col min="13316" max="13316" width="11.28515625" style="4" customWidth="1"/>
    <col min="13317" max="13317" width="11.42578125" style="4" customWidth="1"/>
    <col min="13318" max="13318" width="10" style="4" customWidth="1"/>
    <col min="13319" max="13319" width="12.42578125" style="4" customWidth="1"/>
    <col min="13320" max="13568" width="9.140625" style="4"/>
    <col min="13569" max="13569" width="20.7109375" style="4" customWidth="1"/>
    <col min="13570" max="13570" width="56.28515625" style="4" customWidth="1"/>
    <col min="13571" max="13571" width="12.85546875" style="4" customWidth="1"/>
    <col min="13572" max="13572" width="11.28515625" style="4" customWidth="1"/>
    <col min="13573" max="13573" width="11.42578125" style="4" customWidth="1"/>
    <col min="13574" max="13574" width="10" style="4" customWidth="1"/>
    <col min="13575" max="13575" width="12.42578125" style="4" customWidth="1"/>
    <col min="13576" max="13824" width="9.140625" style="4"/>
    <col min="13825" max="13825" width="20.7109375" style="4" customWidth="1"/>
    <col min="13826" max="13826" width="56.28515625" style="4" customWidth="1"/>
    <col min="13827" max="13827" width="12.85546875" style="4" customWidth="1"/>
    <col min="13828" max="13828" width="11.28515625" style="4" customWidth="1"/>
    <col min="13829" max="13829" width="11.42578125" style="4" customWidth="1"/>
    <col min="13830" max="13830" width="10" style="4" customWidth="1"/>
    <col min="13831" max="13831" width="12.42578125" style="4" customWidth="1"/>
    <col min="13832" max="14080" width="9.140625" style="4"/>
    <col min="14081" max="14081" width="20.7109375" style="4" customWidth="1"/>
    <col min="14082" max="14082" width="56.28515625" style="4" customWidth="1"/>
    <col min="14083" max="14083" width="12.85546875" style="4" customWidth="1"/>
    <col min="14084" max="14084" width="11.28515625" style="4" customWidth="1"/>
    <col min="14085" max="14085" width="11.42578125" style="4" customWidth="1"/>
    <col min="14086" max="14086" width="10" style="4" customWidth="1"/>
    <col min="14087" max="14087" width="12.42578125" style="4" customWidth="1"/>
    <col min="14088" max="14336" width="9.140625" style="4"/>
    <col min="14337" max="14337" width="20.7109375" style="4" customWidth="1"/>
    <col min="14338" max="14338" width="56.28515625" style="4" customWidth="1"/>
    <col min="14339" max="14339" width="12.85546875" style="4" customWidth="1"/>
    <col min="14340" max="14340" width="11.28515625" style="4" customWidth="1"/>
    <col min="14341" max="14341" width="11.42578125" style="4" customWidth="1"/>
    <col min="14342" max="14342" width="10" style="4" customWidth="1"/>
    <col min="14343" max="14343" width="12.42578125" style="4" customWidth="1"/>
    <col min="14344" max="14592" width="9.140625" style="4"/>
    <col min="14593" max="14593" width="20.7109375" style="4" customWidth="1"/>
    <col min="14594" max="14594" width="56.28515625" style="4" customWidth="1"/>
    <col min="14595" max="14595" width="12.85546875" style="4" customWidth="1"/>
    <col min="14596" max="14596" width="11.28515625" style="4" customWidth="1"/>
    <col min="14597" max="14597" width="11.42578125" style="4" customWidth="1"/>
    <col min="14598" max="14598" width="10" style="4" customWidth="1"/>
    <col min="14599" max="14599" width="12.42578125" style="4" customWidth="1"/>
    <col min="14600" max="14848" width="9.140625" style="4"/>
    <col min="14849" max="14849" width="20.7109375" style="4" customWidth="1"/>
    <col min="14850" max="14850" width="56.28515625" style="4" customWidth="1"/>
    <col min="14851" max="14851" width="12.85546875" style="4" customWidth="1"/>
    <col min="14852" max="14852" width="11.28515625" style="4" customWidth="1"/>
    <col min="14853" max="14853" width="11.42578125" style="4" customWidth="1"/>
    <col min="14854" max="14854" width="10" style="4" customWidth="1"/>
    <col min="14855" max="14855" width="12.42578125" style="4" customWidth="1"/>
    <col min="14856" max="15104" width="9.140625" style="4"/>
    <col min="15105" max="15105" width="20.7109375" style="4" customWidth="1"/>
    <col min="15106" max="15106" width="56.28515625" style="4" customWidth="1"/>
    <col min="15107" max="15107" width="12.85546875" style="4" customWidth="1"/>
    <col min="15108" max="15108" width="11.28515625" style="4" customWidth="1"/>
    <col min="15109" max="15109" width="11.42578125" style="4" customWidth="1"/>
    <col min="15110" max="15110" width="10" style="4" customWidth="1"/>
    <col min="15111" max="15111" width="12.42578125" style="4" customWidth="1"/>
    <col min="15112" max="15360" width="9.140625" style="4"/>
    <col min="15361" max="15361" width="20.7109375" style="4" customWidth="1"/>
    <col min="15362" max="15362" width="56.28515625" style="4" customWidth="1"/>
    <col min="15363" max="15363" width="12.85546875" style="4" customWidth="1"/>
    <col min="15364" max="15364" width="11.28515625" style="4" customWidth="1"/>
    <col min="15365" max="15365" width="11.42578125" style="4" customWidth="1"/>
    <col min="15366" max="15366" width="10" style="4" customWidth="1"/>
    <col min="15367" max="15367" width="12.42578125" style="4" customWidth="1"/>
    <col min="15368" max="15616" width="9.140625" style="4"/>
    <col min="15617" max="15617" width="20.7109375" style="4" customWidth="1"/>
    <col min="15618" max="15618" width="56.28515625" style="4" customWidth="1"/>
    <col min="15619" max="15619" width="12.85546875" style="4" customWidth="1"/>
    <col min="15620" max="15620" width="11.28515625" style="4" customWidth="1"/>
    <col min="15621" max="15621" width="11.42578125" style="4" customWidth="1"/>
    <col min="15622" max="15622" width="10" style="4" customWidth="1"/>
    <col min="15623" max="15623" width="12.42578125" style="4" customWidth="1"/>
    <col min="15624" max="15872" width="9.140625" style="4"/>
    <col min="15873" max="15873" width="20.7109375" style="4" customWidth="1"/>
    <col min="15874" max="15874" width="56.28515625" style="4" customWidth="1"/>
    <col min="15875" max="15875" width="12.85546875" style="4" customWidth="1"/>
    <col min="15876" max="15876" width="11.28515625" style="4" customWidth="1"/>
    <col min="15877" max="15877" width="11.42578125" style="4" customWidth="1"/>
    <col min="15878" max="15878" width="10" style="4" customWidth="1"/>
    <col min="15879" max="15879" width="12.42578125" style="4" customWidth="1"/>
    <col min="15880" max="16128" width="9.140625" style="4"/>
    <col min="16129" max="16129" width="20.7109375" style="4" customWidth="1"/>
    <col min="16130" max="16130" width="56.28515625" style="4" customWidth="1"/>
    <col min="16131" max="16131" width="12.85546875" style="4" customWidth="1"/>
    <col min="16132" max="16132" width="11.28515625" style="4" customWidth="1"/>
    <col min="16133" max="16133" width="11.42578125" style="4" customWidth="1"/>
    <col min="16134" max="16134" width="10" style="4" customWidth="1"/>
    <col min="16135" max="16135" width="12.42578125" style="4" customWidth="1"/>
    <col min="16136" max="16384" width="9.140625" style="4"/>
  </cols>
  <sheetData>
    <row r="1" spans="1:7" ht="15" customHeight="1" x14ac:dyDescent="0.2">
      <c r="B1" s="2"/>
      <c r="D1" s="3"/>
      <c r="G1" s="3"/>
    </row>
    <row r="2" spans="1:7" ht="42.75" customHeight="1" x14ac:dyDescent="0.2">
      <c r="A2" s="60" t="s">
        <v>2</v>
      </c>
      <c r="B2" s="60"/>
      <c r="C2" s="60"/>
      <c r="D2" s="60"/>
      <c r="E2" s="60"/>
      <c r="F2" s="60"/>
      <c r="G2" s="60"/>
    </row>
    <row r="3" spans="1:7" ht="12" customHeight="1" x14ac:dyDescent="0.2">
      <c r="A3" s="5"/>
      <c r="B3" s="5"/>
      <c r="D3" s="6"/>
      <c r="G3" s="6" t="s">
        <v>3</v>
      </c>
    </row>
    <row r="4" spans="1:7" ht="52.5" x14ac:dyDescent="0.2">
      <c r="A4" s="7" t="s">
        <v>4</v>
      </c>
      <c r="B4" s="8" t="s">
        <v>0</v>
      </c>
      <c r="C4" s="9" t="s">
        <v>1</v>
      </c>
      <c r="D4" s="9" t="s">
        <v>5</v>
      </c>
      <c r="E4" s="9" t="s">
        <v>6</v>
      </c>
      <c r="F4" s="10" t="s">
        <v>7</v>
      </c>
      <c r="G4" s="11" t="s">
        <v>8</v>
      </c>
    </row>
    <row r="5" spans="1:7" ht="24" x14ac:dyDescent="0.2">
      <c r="A5" s="12" t="s">
        <v>9</v>
      </c>
      <c r="B5" s="13" t="s">
        <v>10</v>
      </c>
      <c r="C5" s="14">
        <f>C6+C11+C17+C24+C31+C52+C54+C59+C71+C72</f>
        <v>3100949</v>
      </c>
      <c r="D5" s="15">
        <f>D6+D11+D17+D24+D31+D52+D54+D59+D71+D72+D22+D29</f>
        <v>708409.39999999991</v>
      </c>
      <c r="E5" s="15">
        <f>E6+E11+E17+E24+E31+E52+E54+E59+E71+E72</f>
        <v>673286.39999999991</v>
      </c>
      <c r="F5" s="16">
        <f>D5/C5%</f>
        <v>22.844922634973997</v>
      </c>
      <c r="G5" s="16">
        <f>D5/E5%</f>
        <v>105.21665074476479</v>
      </c>
    </row>
    <row r="6" spans="1:7" ht="24" hidden="1" x14ac:dyDescent="0.2">
      <c r="A6" s="12" t="s">
        <v>11</v>
      </c>
      <c r="B6" s="13" t="s">
        <v>12</v>
      </c>
      <c r="C6" s="17">
        <f>C7</f>
        <v>800416</v>
      </c>
      <c r="D6" s="18">
        <f>D7</f>
        <v>172588.1</v>
      </c>
      <c r="E6" s="18">
        <f>E7</f>
        <v>173220.9</v>
      </c>
      <c r="F6" s="19">
        <f t="shared" ref="F6:F69" si="0">D6/C6%</f>
        <v>21.562300103945951</v>
      </c>
      <c r="G6" s="19">
        <f t="shared" ref="G6:G69" si="1">D6/E6%</f>
        <v>99.634686114666309</v>
      </c>
    </row>
    <row r="7" spans="1:7" ht="15" customHeight="1" x14ac:dyDescent="0.2">
      <c r="A7" s="20" t="s">
        <v>13</v>
      </c>
      <c r="B7" s="21" t="s">
        <v>14</v>
      </c>
      <c r="C7" s="22">
        <f>C8+C9+C10</f>
        <v>800416</v>
      </c>
      <c r="D7" s="23">
        <f>D8+D9+D10</f>
        <v>172588.1</v>
      </c>
      <c r="E7" s="23">
        <f>E8+E9+E10</f>
        <v>173220.9</v>
      </c>
      <c r="F7" s="19">
        <f t="shared" si="0"/>
        <v>21.562300103945951</v>
      </c>
      <c r="G7" s="19">
        <f t="shared" si="1"/>
        <v>99.634686114666309</v>
      </c>
    </row>
    <row r="8" spans="1:7" ht="48" hidden="1" x14ac:dyDescent="0.2">
      <c r="A8" s="20" t="s">
        <v>15</v>
      </c>
      <c r="B8" s="21" t="s">
        <v>16</v>
      </c>
      <c r="C8" s="22">
        <v>786117</v>
      </c>
      <c r="D8" s="23">
        <v>172115.9</v>
      </c>
      <c r="E8" s="24">
        <v>172354.1</v>
      </c>
      <c r="F8" s="19">
        <f t="shared" si="0"/>
        <v>21.894438105269316</v>
      </c>
      <c r="G8" s="19">
        <f t="shared" si="1"/>
        <v>99.861796151063402</v>
      </c>
    </row>
    <row r="9" spans="1:7" ht="72" hidden="1" x14ac:dyDescent="0.2">
      <c r="A9" s="20" t="s">
        <v>17</v>
      </c>
      <c r="B9" s="21" t="s">
        <v>18</v>
      </c>
      <c r="C9" s="22">
        <v>595</v>
      </c>
      <c r="D9" s="23">
        <v>147.5</v>
      </c>
      <c r="E9" s="24">
        <v>87</v>
      </c>
      <c r="F9" s="19">
        <f t="shared" si="0"/>
        <v>24.789915966386555</v>
      </c>
      <c r="G9" s="19">
        <f t="shared" si="1"/>
        <v>169.54022988505747</v>
      </c>
    </row>
    <row r="10" spans="1:7" ht="36" hidden="1" x14ac:dyDescent="0.2">
      <c r="A10" s="20" t="s">
        <v>19</v>
      </c>
      <c r="B10" s="21" t="s">
        <v>20</v>
      </c>
      <c r="C10" s="22">
        <v>13704</v>
      </c>
      <c r="D10" s="23">
        <v>324.7</v>
      </c>
      <c r="E10" s="24">
        <v>779.8</v>
      </c>
      <c r="F10" s="19">
        <f t="shared" si="0"/>
        <v>2.3693812025685932</v>
      </c>
      <c r="G10" s="19">
        <f t="shared" si="1"/>
        <v>41.638881764555016</v>
      </c>
    </row>
    <row r="11" spans="1:7" ht="24" hidden="1" x14ac:dyDescent="0.2">
      <c r="A11" s="12" t="s">
        <v>21</v>
      </c>
      <c r="B11" s="13" t="s">
        <v>22</v>
      </c>
      <c r="C11" s="17">
        <f>C12</f>
        <v>8319</v>
      </c>
      <c r="D11" s="18">
        <f>D12</f>
        <v>1888.8000000000002</v>
      </c>
      <c r="E11" s="18">
        <f>E12</f>
        <v>2080.9</v>
      </c>
      <c r="F11" s="19">
        <f t="shared" si="0"/>
        <v>22.704652001442483</v>
      </c>
      <c r="G11" s="19">
        <f t="shared" si="1"/>
        <v>90.76841751165361</v>
      </c>
    </row>
    <row r="12" spans="1:7" ht="24" x14ac:dyDescent="0.2">
      <c r="A12" s="20" t="s">
        <v>23</v>
      </c>
      <c r="B12" s="21" t="s">
        <v>24</v>
      </c>
      <c r="C12" s="25">
        <f>C13+C14+C15+C16</f>
        <v>8319</v>
      </c>
      <c r="D12" s="26">
        <f>D13+D14+D15+D16</f>
        <v>1888.8000000000002</v>
      </c>
      <c r="E12" s="26">
        <f>E13+E14+E15+E16</f>
        <v>2080.9</v>
      </c>
      <c r="F12" s="19">
        <f t="shared" si="0"/>
        <v>22.704652001442483</v>
      </c>
      <c r="G12" s="19">
        <f t="shared" si="1"/>
        <v>90.76841751165361</v>
      </c>
    </row>
    <row r="13" spans="1:7" ht="48" hidden="1" x14ac:dyDescent="0.2">
      <c r="A13" s="20" t="s">
        <v>25</v>
      </c>
      <c r="B13" s="21" t="s">
        <v>26</v>
      </c>
      <c r="C13" s="25">
        <v>3484</v>
      </c>
      <c r="D13" s="26">
        <v>699.7</v>
      </c>
      <c r="E13" s="24">
        <v>723.8</v>
      </c>
      <c r="F13" s="19">
        <f t="shared" si="0"/>
        <v>20.083237657864522</v>
      </c>
      <c r="G13" s="19">
        <f t="shared" si="1"/>
        <v>96.670350925670093</v>
      </c>
    </row>
    <row r="14" spans="1:7" ht="60" hidden="1" x14ac:dyDescent="0.2">
      <c r="A14" s="20" t="s">
        <v>27</v>
      </c>
      <c r="B14" s="21" t="s">
        <v>28</v>
      </c>
      <c r="C14" s="25">
        <v>51</v>
      </c>
      <c r="D14" s="26">
        <v>7</v>
      </c>
      <c r="E14" s="24">
        <v>12.6</v>
      </c>
      <c r="F14" s="19">
        <f t="shared" si="0"/>
        <v>13.725490196078431</v>
      </c>
      <c r="G14" s="19">
        <f t="shared" si="1"/>
        <v>55.555555555555557</v>
      </c>
    </row>
    <row r="15" spans="1:7" ht="48" hidden="1" x14ac:dyDescent="0.2">
      <c r="A15" s="20" t="s">
        <v>29</v>
      </c>
      <c r="B15" s="21" t="s">
        <v>30</v>
      </c>
      <c r="C15" s="25">
        <v>5793</v>
      </c>
      <c r="D15" s="26">
        <v>1308.2</v>
      </c>
      <c r="E15" s="24">
        <v>1474.6</v>
      </c>
      <c r="F15" s="19">
        <f t="shared" si="0"/>
        <v>22.582427067150011</v>
      </c>
      <c r="G15" s="19">
        <f t="shared" si="1"/>
        <v>88.715583887155844</v>
      </c>
    </row>
    <row r="16" spans="1:7" ht="48" hidden="1" x14ac:dyDescent="0.2">
      <c r="A16" s="20" t="s">
        <v>31</v>
      </c>
      <c r="B16" s="21" t="s">
        <v>32</v>
      </c>
      <c r="C16" s="25">
        <v>-1009</v>
      </c>
      <c r="D16" s="26">
        <v>-126.1</v>
      </c>
      <c r="E16" s="24">
        <v>-130.1</v>
      </c>
      <c r="F16" s="19">
        <f t="shared" si="0"/>
        <v>12.497522299306244</v>
      </c>
      <c r="G16" s="19">
        <f t="shared" si="1"/>
        <v>96.925441967717134</v>
      </c>
    </row>
    <row r="17" spans="1:7" ht="15" hidden="1" customHeight="1" x14ac:dyDescent="0.2">
      <c r="A17" s="12" t="s">
        <v>33</v>
      </c>
      <c r="B17" s="13" t="s">
        <v>34</v>
      </c>
      <c r="C17" s="17">
        <f>C19+C18+C20+C21</f>
        <v>788607</v>
      </c>
      <c r="D17" s="18">
        <f>D19+D18+D20+D21</f>
        <v>190310.6</v>
      </c>
      <c r="E17" s="18">
        <f>E19+E18+E20+E21</f>
        <v>153805.5</v>
      </c>
      <c r="F17" s="19">
        <f t="shared" si="0"/>
        <v>24.132501994022373</v>
      </c>
      <c r="G17" s="19">
        <f t="shared" si="1"/>
        <v>123.73458686457896</v>
      </c>
    </row>
    <row r="18" spans="1:7" ht="24" x14ac:dyDescent="0.2">
      <c r="A18" s="20" t="s">
        <v>35</v>
      </c>
      <c r="B18" s="21" t="s">
        <v>36</v>
      </c>
      <c r="C18" s="25">
        <v>557193</v>
      </c>
      <c r="D18" s="26">
        <v>123300.9</v>
      </c>
      <c r="E18" s="24">
        <v>95698.1</v>
      </c>
      <c r="F18" s="19">
        <f t="shared" si="0"/>
        <v>22.128939164705944</v>
      </c>
      <c r="G18" s="19">
        <f t="shared" si="1"/>
        <v>128.84362385460108</v>
      </c>
    </row>
    <row r="19" spans="1:7" ht="15" customHeight="1" x14ac:dyDescent="0.2">
      <c r="A19" s="20" t="s">
        <v>37</v>
      </c>
      <c r="B19" s="21" t="s">
        <v>38</v>
      </c>
      <c r="C19" s="22">
        <v>190000</v>
      </c>
      <c r="D19" s="23">
        <v>50437.4</v>
      </c>
      <c r="E19" s="24">
        <v>48289.9</v>
      </c>
      <c r="F19" s="19">
        <f t="shared" si="0"/>
        <v>26.545999999999999</v>
      </c>
      <c r="G19" s="19">
        <f t="shared" si="1"/>
        <v>104.44709970407891</v>
      </c>
    </row>
    <row r="20" spans="1:7" ht="16.5" customHeight="1" x14ac:dyDescent="0.2">
      <c r="A20" s="20" t="s">
        <v>39</v>
      </c>
      <c r="B20" s="21" t="s">
        <v>40</v>
      </c>
      <c r="C20" s="22">
        <v>780</v>
      </c>
      <c r="D20" s="23">
        <v>341.7</v>
      </c>
      <c r="E20" s="24">
        <v>0</v>
      </c>
      <c r="F20" s="19">
        <f t="shared" si="0"/>
        <v>43.807692307692307</v>
      </c>
      <c r="G20" s="19"/>
    </row>
    <row r="21" spans="1:7" ht="24" x14ac:dyDescent="0.2">
      <c r="A21" s="27" t="s">
        <v>41</v>
      </c>
      <c r="B21" s="27" t="s">
        <v>42</v>
      </c>
      <c r="C21" s="22">
        <v>40634</v>
      </c>
      <c r="D21" s="23">
        <v>16230.6</v>
      </c>
      <c r="E21" s="24">
        <v>9817.5</v>
      </c>
      <c r="F21" s="19">
        <f t="shared" si="0"/>
        <v>39.943397155091802</v>
      </c>
      <c r="G21" s="19">
        <f t="shared" si="1"/>
        <v>165.32314744079451</v>
      </c>
    </row>
    <row r="22" spans="1:7" ht="13.5" hidden="1" customHeight="1" x14ac:dyDescent="0.2">
      <c r="A22" s="12" t="s">
        <v>43</v>
      </c>
      <c r="B22" s="13" t="s">
        <v>44</v>
      </c>
      <c r="C22" s="22">
        <f>C23</f>
        <v>0</v>
      </c>
      <c r="D22" s="23">
        <f>D23</f>
        <v>-40.9</v>
      </c>
      <c r="E22" s="23">
        <f>E23</f>
        <v>0</v>
      </c>
      <c r="F22" s="19" t="e">
        <f>D22/C22%</f>
        <v>#DIV/0!</v>
      </c>
      <c r="G22" s="19" t="e">
        <f>D22/E22%</f>
        <v>#DIV/0!</v>
      </c>
    </row>
    <row r="23" spans="1:7" ht="25.5" customHeight="1" x14ac:dyDescent="0.2">
      <c r="A23" s="20" t="s">
        <v>45</v>
      </c>
      <c r="B23" s="21" t="s">
        <v>46</v>
      </c>
      <c r="C23" s="22">
        <v>0</v>
      </c>
      <c r="D23" s="23">
        <v>-40.9</v>
      </c>
      <c r="E23" s="24">
        <v>0</v>
      </c>
      <c r="F23" s="19"/>
      <c r="G23" s="19"/>
    </row>
    <row r="24" spans="1:7" ht="16.5" hidden="1" customHeight="1" x14ac:dyDescent="0.2">
      <c r="A24" s="12" t="s">
        <v>47</v>
      </c>
      <c r="B24" s="13" t="s">
        <v>48</v>
      </c>
      <c r="C24" s="28">
        <f>C25+C27</f>
        <v>92745</v>
      </c>
      <c r="D24" s="29">
        <f>D25+D27</f>
        <v>19410</v>
      </c>
      <c r="E24" s="29">
        <f>E25+E27</f>
        <v>19481.599999999999</v>
      </c>
      <c r="F24" s="19">
        <f t="shared" si="0"/>
        <v>20.928351932718744</v>
      </c>
      <c r="G24" s="19">
        <f t="shared" si="1"/>
        <v>99.632473718791076</v>
      </c>
    </row>
    <row r="25" spans="1:7" ht="24" x14ac:dyDescent="0.2">
      <c r="A25" s="20" t="s">
        <v>49</v>
      </c>
      <c r="B25" s="21" t="s">
        <v>50</v>
      </c>
      <c r="C25" s="25">
        <f>C26</f>
        <v>87745</v>
      </c>
      <c r="D25" s="26">
        <f>D26</f>
        <v>19105</v>
      </c>
      <c r="E25" s="26">
        <f>E26</f>
        <v>18951.599999999999</v>
      </c>
      <c r="F25" s="19">
        <f t="shared" si="0"/>
        <v>21.773320417117784</v>
      </c>
      <c r="G25" s="19">
        <f t="shared" si="1"/>
        <v>100.80943033833556</v>
      </c>
    </row>
    <row r="26" spans="1:7" ht="42" hidden="1" customHeight="1" x14ac:dyDescent="0.2">
      <c r="A26" s="20" t="s">
        <v>51</v>
      </c>
      <c r="B26" s="21" t="s">
        <v>52</v>
      </c>
      <c r="C26" s="25">
        <v>87745</v>
      </c>
      <c r="D26" s="26">
        <v>19105</v>
      </c>
      <c r="E26" s="24">
        <v>18951.599999999999</v>
      </c>
      <c r="F26" s="19">
        <f t="shared" si="0"/>
        <v>21.773320417117784</v>
      </c>
      <c r="G26" s="19">
        <f t="shared" si="1"/>
        <v>100.80943033833556</v>
      </c>
    </row>
    <row r="27" spans="1:7" ht="24" x14ac:dyDescent="0.2">
      <c r="A27" s="20" t="s">
        <v>53</v>
      </c>
      <c r="B27" s="21" t="s">
        <v>54</v>
      </c>
      <c r="C27" s="25">
        <f>C28</f>
        <v>5000</v>
      </c>
      <c r="D27" s="26">
        <f>D28</f>
        <v>305</v>
      </c>
      <c r="E27" s="26">
        <f>E28</f>
        <v>530</v>
      </c>
      <c r="F27" s="19">
        <f t="shared" si="0"/>
        <v>6.1</v>
      </c>
      <c r="G27" s="19">
        <f t="shared" si="1"/>
        <v>57.547169811320757</v>
      </c>
    </row>
    <row r="28" spans="1:7" ht="24" hidden="1" x14ac:dyDescent="0.2">
      <c r="A28" s="20" t="s">
        <v>55</v>
      </c>
      <c r="B28" s="21" t="s">
        <v>56</v>
      </c>
      <c r="C28" s="22">
        <v>5000</v>
      </c>
      <c r="D28" s="23">
        <v>305</v>
      </c>
      <c r="E28" s="24">
        <v>530</v>
      </c>
      <c r="F28" s="19">
        <f t="shared" si="0"/>
        <v>6.1</v>
      </c>
      <c r="G28" s="19">
        <f t="shared" si="1"/>
        <v>57.547169811320757</v>
      </c>
    </row>
    <row r="29" spans="1:7" ht="17.25" hidden="1" customHeight="1" x14ac:dyDescent="0.2">
      <c r="A29" s="20" t="s">
        <v>57</v>
      </c>
      <c r="B29" s="21" t="s">
        <v>58</v>
      </c>
      <c r="C29" s="22">
        <f>C30</f>
        <v>0</v>
      </c>
      <c r="D29" s="23">
        <f>D30</f>
        <v>0.2</v>
      </c>
      <c r="E29" s="23">
        <f>E30</f>
        <v>0.2</v>
      </c>
      <c r="F29" s="19" t="e">
        <f t="shared" si="0"/>
        <v>#DIV/0!</v>
      </c>
      <c r="G29" s="19">
        <f t="shared" si="1"/>
        <v>100</v>
      </c>
    </row>
    <row r="30" spans="1:7" ht="26.25" customHeight="1" x14ac:dyDescent="0.2">
      <c r="A30" s="20" t="s">
        <v>59</v>
      </c>
      <c r="B30" s="21" t="s">
        <v>60</v>
      </c>
      <c r="C30" s="22">
        <v>0</v>
      </c>
      <c r="D30" s="23">
        <v>0.2</v>
      </c>
      <c r="E30" s="24">
        <v>0.2</v>
      </c>
      <c r="F30" s="19"/>
      <c r="G30" s="19">
        <f t="shared" si="1"/>
        <v>100</v>
      </c>
    </row>
    <row r="31" spans="1:7" ht="24" hidden="1" x14ac:dyDescent="0.2">
      <c r="A31" s="12" t="s">
        <v>61</v>
      </c>
      <c r="B31" s="13" t="s">
        <v>62</v>
      </c>
      <c r="C31" s="17">
        <f>C32+C34+C45+C48</f>
        <v>1031731</v>
      </c>
      <c r="D31" s="18">
        <f>D32+D34+D45+D48</f>
        <v>161222.59999999998</v>
      </c>
      <c r="E31" s="18">
        <f>E32+E34+E45+E48</f>
        <v>208559.2</v>
      </c>
      <c r="F31" s="19">
        <f t="shared" si="0"/>
        <v>15.62641812643024</v>
      </c>
      <c r="G31" s="19">
        <f t="shared" si="1"/>
        <v>77.303039137089115</v>
      </c>
    </row>
    <row r="32" spans="1:7" ht="48" hidden="1" x14ac:dyDescent="0.2">
      <c r="A32" s="30" t="s">
        <v>63</v>
      </c>
      <c r="B32" s="31" t="s">
        <v>64</v>
      </c>
      <c r="C32" s="25">
        <f>C33</f>
        <v>2100</v>
      </c>
      <c r="D32" s="26">
        <f>D33</f>
        <v>0</v>
      </c>
      <c r="E32" s="26">
        <f>E33</f>
        <v>0</v>
      </c>
      <c r="F32" s="19">
        <f t="shared" si="0"/>
        <v>0</v>
      </c>
      <c r="G32" s="19" t="e">
        <f t="shared" si="1"/>
        <v>#DIV/0!</v>
      </c>
    </row>
    <row r="33" spans="1:7" ht="36" x14ac:dyDescent="0.2">
      <c r="A33" s="30" t="s">
        <v>65</v>
      </c>
      <c r="B33" s="31" t="s">
        <v>66</v>
      </c>
      <c r="C33" s="25">
        <v>2100</v>
      </c>
      <c r="D33" s="26">
        <v>0</v>
      </c>
      <c r="E33" s="24">
        <v>0</v>
      </c>
      <c r="F33" s="19">
        <f t="shared" si="0"/>
        <v>0</v>
      </c>
      <c r="G33" s="19"/>
    </row>
    <row r="34" spans="1:7" ht="60" hidden="1" x14ac:dyDescent="0.2">
      <c r="A34" s="20" t="s">
        <v>67</v>
      </c>
      <c r="B34" s="21" t="s">
        <v>68</v>
      </c>
      <c r="C34" s="22">
        <f>C35+C38+C40</f>
        <v>789331</v>
      </c>
      <c r="D34" s="23">
        <f>D35+D38+D40</f>
        <v>150319.69999999998</v>
      </c>
      <c r="E34" s="23">
        <f>E35+E38+E40</f>
        <v>193938.2</v>
      </c>
      <c r="F34" s="19">
        <f t="shared" si="0"/>
        <v>19.043937207584648</v>
      </c>
      <c r="G34" s="19">
        <f t="shared" si="1"/>
        <v>77.509072477727429</v>
      </c>
    </row>
    <row r="35" spans="1:7" ht="48" hidden="1" x14ac:dyDescent="0.2">
      <c r="A35" s="20" t="s">
        <v>69</v>
      </c>
      <c r="B35" s="21" t="s">
        <v>70</v>
      </c>
      <c r="C35" s="32">
        <f>C36+C37</f>
        <v>675631</v>
      </c>
      <c r="D35" s="33">
        <f>D36+D37</f>
        <v>133148</v>
      </c>
      <c r="E35" s="33">
        <f>E36+E37</f>
        <v>175833.40000000002</v>
      </c>
      <c r="F35" s="19">
        <f t="shared" si="0"/>
        <v>19.707207040529518</v>
      </c>
      <c r="G35" s="19">
        <f t="shared" si="1"/>
        <v>75.723952332150759</v>
      </c>
    </row>
    <row r="36" spans="1:7" ht="53.25" customHeight="1" x14ac:dyDescent="0.2">
      <c r="A36" s="20" t="s">
        <v>71</v>
      </c>
      <c r="B36" s="34" t="s">
        <v>72</v>
      </c>
      <c r="C36" s="35">
        <v>415551</v>
      </c>
      <c r="D36" s="36">
        <v>74057</v>
      </c>
      <c r="E36" s="24">
        <v>101148.8</v>
      </c>
      <c r="F36" s="19">
        <f t="shared" si="0"/>
        <v>17.821398576829317</v>
      </c>
      <c r="G36" s="19">
        <f t="shared" si="1"/>
        <v>73.21589578917397</v>
      </c>
    </row>
    <row r="37" spans="1:7" ht="51" customHeight="1" x14ac:dyDescent="0.2">
      <c r="A37" s="20" t="s">
        <v>73</v>
      </c>
      <c r="B37" s="34" t="s">
        <v>74</v>
      </c>
      <c r="C37" s="25">
        <v>260080</v>
      </c>
      <c r="D37" s="26">
        <v>59091</v>
      </c>
      <c r="E37" s="24">
        <v>74684.600000000006</v>
      </c>
      <c r="F37" s="19">
        <f t="shared" si="0"/>
        <v>22.720316825592125</v>
      </c>
      <c r="G37" s="19">
        <f t="shared" si="1"/>
        <v>79.120729039186131</v>
      </c>
    </row>
    <row r="38" spans="1:7" ht="51.75" hidden="1" customHeight="1" x14ac:dyDescent="0.2">
      <c r="A38" s="20" t="s">
        <v>75</v>
      </c>
      <c r="B38" s="34" t="s">
        <v>76</v>
      </c>
      <c r="C38" s="22">
        <f>C39</f>
        <v>37000</v>
      </c>
      <c r="D38" s="23">
        <f>D39</f>
        <v>1756.8</v>
      </c>
      <c r="E38" s="23">
        <f>E39</f>
        <v>70</v>
      </c>
      <c r="F38" s="19">
        <f t="shared" si="0"/>
        <v>4.7481081081081076</v>
      </c>
      <c r="G38" s="19">
        <f t="shared" si="1"/>
        <v>2509.7142857142858</v>
      </c>
    </row>
    <row r="39" spans="1:7" ht="48" x14ac:dyDescent="0.2">
      <c r="A39" s="20" t="s">
        <v>77</v>
      </c>
      <c r="B39" s="34" t="s">
        <v>78</v>
      </c>
      <c r="C39" s="22">
        <v>37000</v>
      </c>
      <c r="D39" s="23">
        <v>1756.8</v>
      </c>
      <c r="E39" s="37">
        <v>70</v>
      </c>
      <c r="F39" s="19">
        <f t="shared" si="0"/>
        <v>4.7481081081081076</v>
      </c>
      <c r="G39" s="19">
        <f t="shared" si="1"/>
        <v>2509.7142857142858</v>
      </c>
    </row>
    <row r="40" spans="1:7" ht="24" hidden="1" x14ac:dyDescent="0.2">
      <c r="A40" s="30" t="s">
        <v>79</v>
      </c>
      <c r="B40" s="31" t="s">
        <v>80</v>
      </c>
      <c r="C40" s="22">
        <f>C41+C42+C43+C44</f>
        <v>76700</v>
      </c>
      <c r="D40" s="23">
        <f>D41+D42+D43+D44</f>
        <v>15414.900000000001</v>
      </c>
      <c r="E40" s="23">
        <f>E41+E42+E43+E44</f>
        <v>18034.8</v>
      </c>
      <c r="F40" s="19">
        <f t="shared" si="0"/>
        <v>20.097653194263366</v>
      </c>
      <c r="G40" s="19">
        <f t="shared" si="1"/>
        <v>85.473085368287997</v>
      </c>
    </row>
    <row r="41" spans="1:7" ht="36" x14ac:dyDescent="0.2">
      <c r="A41" s="30" t="s">
        <v>81</v>
      </c>
      <c r="B41" s="31" t="s">
        <v>82</v>
      </c>
      <c r="C41" s="25">
        <v>1100</v>
      </c>
      <c r="D41" s="26">
        <v>550.6</v>
      </c>
      <c r="E41" s="24">
        <v>255.8</v>
      </c>
      <c r="F41" s="19">
        <f t="shared" si="0"/>
        <v>50.054545454545455</v>
      </c>
      <c r="G41" s="19">
        <f t="shared" si="1"/>
        <v>215.24628616106332</v>
      </c>
    </row>
    <row r="42" spans="1:7" ht="48" x14ac:dyDescent="0.2">
      <c r="A42" s="30" t="s">
        <v>83</v>
      </c>
      <c r="B42" s="31" t="s">
        <v>84</v>
      </c>
      <c r="C42" s="25">
        <v>2600</v>
      </c>
      <c r="D42" s="26">
        <v>745.6</v>
      </c>
      <c r="E42" s="24">
        <v>677</v>
      </c>
      <c r="F42" s="19">
        <f t="shared" si="0"/>
        <v>28.676923076923078</v>
      </c>
      <c r="G42" s="19">
        <f t="shared" si="1"/>
        <v>110.13293943870016</v>
      </c>
    </row>
    <row r="43" spans="1:7" ht="36" x14ac:dyDescent="0.2">
      <c r="A43" s="30" t="s">
        <v>85</v>
      </c>
      <c r="B43" s="21" t="s">
        <v>86</v>
      </c>
      <c r="C43" s="22">
        <v>68000</v>
      </c>
      <c r="D43" s="23">
        <v>11747.5</v>
      </c>
      <c r="E43" s="24">
        <v>13863.1</v>
      </c>
      <c r="F43" s="19">
        <f t="shared" si="0"/>
        <v>17.275735294117649</v>
      </c>
      <c r="G43" s="19">
        <f t="shared" si="1"/>
        <v>84.739344013965123</v>
      </c>
    </row>
    <row r="44" spans="1:7" ht="36" x14ac:dyDescent="0.2">
      <c r="A44" s="30" t="s">
        <v>87</v>
      </c>
      <c r="B44" s="21" t="s">
        <v>88</v>
      </c>
      <c r="C44" s="22">
        <v>5000</v>
      </c>
      <c r="D44" s="23">
        <v>2371.1999999999998</v>
      </c>
      <c r="E44" s="24">
        <v>3238.9</v>
      </c>
      <c r="F44" s="19">
        <f t="shared" si="0"/>
        <v>47.423999999999999</v>
      </c>
      <c r="G44" s="19">
        <f t="shared" si="1"/>
        <v>73.210040445830359</v>
      </c>
    </row>
    <row r="45" spans="1:7" ht="17.25" hidden="1" customHeight="1" x14ac:dyDescent="0.2">
      <c r="A45" s="20" t="s">
        <v>89</v>
      </c>
      <c r="B45" s="21" t="s">
        <v>90</v>
      </c>
      <c r="C45" s="22">
        <f t="shared" ref="C45:E46" si="2">C46</f>
        <v>300</v>
      </c>
      <c r="D45" s="23">
        <f t="shared" si="2"/>
        <v>388.5</v>
      </c>
      <c r="E45" s="23">
        <f t="shared" si="2"/>
        <v>2.9</v>
      </c>
      <c r="F45" s="19">
        <f t="shared" si="0"/>
        <v>129.5</v>
      </c>
      <c r="G45" s="19">
        <f t="shared" si="1"/>
        <v>13396.551724137931</v>
      </c>
    </row>
    <row r="46" spans="1:7" ht="36" hidden="1" x14ac:dyDescent="0.2">
      <c r="A46" s="20" t="s">
        <v>91</v>
      </c>
      <c r="B46" s="21" t="s">
        <v>92</v>
      </c>
      <c r="C46" s="22">
        <f t="shared" si="2"/>
        <v>300</v>
      </c>
      <c r="D46" s="23">
        <f t="shared" si="2"/>
        <v>388.5</v>
      </c>
      <c r="E46" s="23">
        <f t="shared" si="2"/>
        <v>2.9</v>
      </c>
      <c r="F46" s="19">
        <f t="shared" si="0"/>
        <v>129.5</v>
      </c>
      <c r="G46" s="19">
        <f t="shared" si="1"/>
        <v>13396.551724137931</v>
      </c>
    </row>
    <row r="47" spans="1:7" ht="36" x14ac:dyDescent="0.2">
      <c r="A47" s="20" t="s">
        <v>93</v>
      </c>
      <c r="B47" s="21" t="s">
        <v>94</v>
      </c>
      <c r="C47" s="22">
        <v>300</v>
      </c>
      <c r="D47" s="23">
        <v>388.5</v>
      </c>
      <c r="E47" s="24">
        <v>2.9</v>
      </c>
      <c r="F47" s="19">
        <f t="shared" si="0"/>
        <v>129.5</v>
      </c>
      <c r="G47" s="19">
        <f t="shared" si="1"/>
        <v>13396.551724137931</v>
      </c>
    </row>
    <row r="48" spans="1:7" ht="60" hidden="1" x14ac:dyDescent="0.2">
      <c r="A48" s="20" t="s">
        <v>95</v>
      </c>
      <c r="B48" s="21" t="s">
        <v>96</v>
      </c>
      <c r="C48" s="22">
        <f>C49</f>
        <v>240000</v>
      </c>
      <c r="D48" s="23">
        <f>D49</f>
        <v>10514.4</v>
      </c>
      <c r="E48" s="23">
        <f>E49</f>
        <v>14618.1</v>
      </c>
      <c r="F48" s="19">
        <f t="shared" si="0"/>
        <v>4.3810000000000002</v>
      </c>
      <c r="G48" s="19">
        <f t="shared" si="1"/>
        <v>71.927268249635716</v>
      </c>
    </row>
    <row r="49" spans="1:7" ht="52.5" hidden="1" customHeight="1" x14ac:dyDescent="0.2">
      <c r="A49" s="20" t="s">
        <v>97</v>
      </c>
      <c r="B49" s="21" t="s">
        <v>98</v>
      </c>
      <c r="C49" s="22">
        <f>C50+C51</f>
        <v>240000</v>
      </c>
      <c r="D49" s="23">
        <f>D50+D51</f>
        <v>10514.4</v>
      </c>
      <c r="E49" s="23">
        <f>E50+E51</f>
        <v>14618.1</v>
      </c>
      <c r="F49" s="19">
        <f t="shared" si="0"/>
        <v>4.3810000000000002</v>
      </c>
      <c r="G49" s="19">
        <f t="shared" si="1"/>
        <v>71.927268249635716</v>
      </c>
    </row>
    <row r="50" spans="1:7" ht="62.25" customHeight="1" x14ac:dyDescent="0.2">
      <c r="A50" s="30" t="s">
        <v>99</v>
      </c>
      <c r="B50" s="31" t="s">
        <v>100</v>
      </c>
      <c r="C50" s="25">
        <v>90000</v>
      </c>
      <c r="D50" s="26">
        <v>10514.4</v>
      </c>
      <c r="E50" s="24">
        <v>14616.6</v>
      </c>
      <c r="F50" s="19">
        <f t="shared" si="0"/>
        <v>11.682666666666666</v>
      </c>
      <c r="G50" s="19">
        <f t="shared" si="1"/>
        <v>71.934649644924264</v>
      </c>
    </row>
    <row r="51" spans="1:7" ht="72" x14ac:dyDescent="0.2">
      <c r="A51" s="20" t="s">
        <v>101</v>
      </c>
      <c r="B51" s="21" t="s">
        <v>102</v>
      </c>
      <c r="C51" s="25">
        <v>150000</v>
      </c>
      <c r="D51" s="26">
        <v>0</v>
      </c>
      <c r="E51" s="24">
        <v>1.5</v>
      </c>
      <c r="F51" s="19">
        <f t="shared" si="0"/>
        <v>0</v>
      </c>
      <c r="G51" s="19">
        <f t="shared" si="1"/>
        <v>0</v>
      </c>
    </row>
    <row r="52" spans="1:7" ht="16.5" hidden="1" customHeight="1" x14ac:dyDescent="0.2">
      <c r="A52" s="38" t="s">
        <v>103</v>
      </c>
      <c r="B52" s="39" t="s">
        <v>104</v>
      </c>
      <c r="C52" s="28">
        <f>C53</f>
        <v>2488</v>
      </c>
      <c r="D52" s="29">
        <f>D53</f>
        <v>5007.3</v>
      </c>
      <c r="E52" s="29">
        <f>E53</f>
        <v>775.5</v>
      </c>
      <c r="F52" s="19">
        <f t="shared" si="0"/>
        <v>201.25803858520902</v>
      </c>
      <c r="G52" s="19">
        <f t="shared" si="1"/>
        <v>645.68665377176023</v>
      </c>
    </row>
    <row r="53" spans="1:7" ht="17.25" customHeight="1" x14ac:dyDescent="0.2">
      <c r="A53" s="30" t="s">
        <v>105</v>
      </c>
      <c r="B53" s="31" t="s">
        <v>106</v>
      </c>
      <c r="C53" s="25">
        <v>2488</v>
      </c>
      <c r="D53" s="26">
        <v>5007.3</v>
      </c>
      <c r="E53" s="24">
        <v>775.5</v>
      </c>
      <c r="F53" s="19">
        <f t="shared" si="0"/>
        <v>201.25803858520902</v>
      </c>
      <c r="G53" s="19">
        <f t="shared" si="1"/>
        <v>645.68665377176023</v>
      </c>
    </row>
    <row r="54" spans="1:7" ht="24" hidden="1" x14ac:dyDescent="0.2">
      <c r="A54" s="40" t="s">
        <v>107</v>
      </c>
      <c r="B54" s="41" t="s">
        <v>108</v>
      </c>
      <c r="C54" s="42">
        <f>C55+C57</f>
        <v>2300</v>
      </c>
      <c r="D54" s="43">
        <f>D55+D57</f>
        <v>533.69999999999993</v>
      </c>
      <c r="E54" s="43">
        <f>E55+E57</f>
        <v>20.700000000000003</v>
      </c>
      <c r="F54" s="19">
        <f t="shared" si="0"/>
        <v>23.204347826086952</v>
      </c>
      <c r="G54" s="19">
        <f t="shared" si="1"/>
        <v>2578.260869565217</v>
      </c>
    </row>
    <row r="55" spans="1:7" ht="18" hidden="1" customHeight="1" x14ac:dyDescent="0.2">
      <c r="A55" s="44" t="s">
        <v>109</v>
      </c>
      <c r="B55" s="45" t="s">
        <v>110</v>
      </c>
      <c r="C55" s="46">
        <f>C56</f>
        <v>2300</v>
      </c>
      <c r="D55" s="47">
        <f>D56</f>
        <v>516.79999999999995</v>
      </c>
      <c r="E55" s="47">
        <f>E56</f>
        <v>2.1</v>
      </c>
      <c r="F55" s="19">
        <f t="shared" si="0"/>
        <v>22.469565217391303</v>
      </c>
      <c r="G55" s="19">
        <f t="shared" si="1"/>
        <v>24609.523809523806</v>
      </c>
    </row>
    <row r="56" spans="1:7" ht="24" x14ac:dyDescent="0.2">
      <c r="A56" s="44" t="s">
        <v>111</v>
      </c>
      <c r="B56" s="45" t="s">
        <v>112</v>
      </c>
      <c r="C56" s="46">
        <v>2300</v>
      </c>
      <c r="D56" s="47">
        <v>516.79999999999995</v>
      </c>
      <c r="E56" s="24">
        <v>2.1</v>
      </c>
      <c r="F56" s="19">
        <f t="shared" si="0"/>
        <v>22.469565217391303</v>
      </c>
      <c r="G56" s="19">
        <f t="shared" si="1"/>
        <v>24609.523809523806</v>
      </c>
    </row>
    <row r="57" spans="1:7" ht="15" hidden="1" customHeight="1" x14ac:dyDescent="0.2">
      <c r="A57" s="44" t="s">
        <v>113</v>
      </c>
      <c r="B57" s="45" t="s">
        <v>114</v>
      </c>
      <c r="C57" s="46">
        <f>C58</f>
        <v>0</v>
      </c>
      <c r="D57" s="47">
        <f>D58</f>
        <v>16.899999999999999</v>
      </c>
      <c r="E57" s="47">
        <f>E58</f>
        <v>18.600000000000001</v>
      </c>
      <c r="F57" s="19" t="e">
        <f t="shared" si="0"/>
        <v>#DIV/0!</v>
      </c>
      <c r="G57" s="19">
        <f t="shared" si="1"/>
        <v>90.860215053763426</v>
      </c>
    </row>
    <row r="58" spans="1:7" ht="15.75" customHeight="1" x14ac:dyDescent="0.2">
      <c r="A58" s="44" t="s">
        <v>115</v>
      </c>
      <c r="B58" s="45" t="s">
        <v>116</v>
      </c>
      <c r="C58" s="46">
        <v>0</v>
      </c>
      <c r="D58" s="47">
        <v>16.899999999999999</v>
      </c>
      <c r="E58" s="24">
        <v>18.600000000000001</v>
      </c>
      <c r="F58" s="19"/>
      <c r="G58" s="19">
        <f t="shared" si="1"/>
        <v>90.860215053763426</v>
      </c>
    </row>
    <row r="59" spans="1:7" ht="17.25" hidden="1" customHeight="1" x14ac:dyDescent="0.2">
      <c r="A59" s="38" t="s">
        <v>117</v>
      </c>
      <c r="B59" s="39" t="s">
        <v>118</v>
      </c>
      <c r="C59" s="28">
        <f>C60+C62+C64</f>
        <v>76984</v>
      </c>
      <c r="D59" s="29">
        <f>D60+D62+D64</f>
        <v>29631.9</v>
      </c>
      <c r="E59" s="29">
        <f>E60+E62+E64</f>
        <v>48876.9</v>
      </c>
      <c r="F59" s="19">
        <f t="shared" si="0"/>
        <v>38.4909851397693</v>
      </c>
      <c r="G59" s="19">
        <f t="shared" si="1"/>
        <v>60.625571589032859</v>
      </c>
    </row>
    <row r="60" spans="1:7" ht="15.75" hidden="1" customHeight="1" x14ac:dyDescent="0.2">
      <c r="A60" s="30" t="s">
        <v>119</v>
      </c>
      <c r="B60" s="31" t="s">
        <v>120</v>
      </c>
      <c r="C60" s="25">
        <f>C61</f>
        <v>792</v>
      </c>
      <c r="D60" s="26">
        <f>D61</f>
        <v>2305.3000000000002</v>
      </c>
      <c r="E60" s="26">
        <f>E61</f>
        <v>11395.5</v>
      </c>
      <c r="F60" s="19">
        <f t="shared" si="0"/>
        <v>291.07323232323233</v>
      </c>
      <c r="G60" s="19">
        <f t="shared" si="1"/>
        <v>20.229915317449873</v>
      </c>
    </row>
    <row r="61" spans="1:7" ht="24" x14ac:dyDescent="0.2">
      <c r="A61" s="30" t="s">
        <v>121</v>
      </c>
      <c r="B61" s="31" t="s">
        <v>122</v>
      </c>
      <c r="C61" s="25">
        <v>792</v>
      </c>
      <c r="D61" s="26">
        <v>2305.3000000000002</v>
      </c>
      <c r="E61" s="24">
        <v>11395.5</v>
      </c>
      <c r="F61" s="19">
        <f t="shared" si="0"/>
        <v>291.07323232323233</v>
      </c>
      <c r="G61" s="19">
        <f t="shared" si="1"/>
        <v>20.229915317449873</v>
      </c>
    </row>
    <row r="62" spans="1:7" ht="60" hidden="1" x14ac:dyDescent="0.2">
      <c r="A62" s="30" t="s">
        <v>123</v>
      </c>
      <c r="B62" s="31" t="s">
        <v>124</v>
      </c>
      <c r="C62" s="25">
        <f>C63</f>
        <v>36192</v>
      </c>
      <c r="D62" s="26">
        <f>D63</f>
        <v>9387.4</v>
      </c>
      <c r="E62" s="26">
        <f>E63</f>
        <v>11026.1</v>
      </c>
      <c r="F62" s="19">
        <f t="shared" si="0"/>
        <v>25.937776304155612</v>
      </c>
      <c r="G62" s="19">
        <f t="shared" si="1"/>
        <v>85.137990767361075</v>
      </c>
    </row>
    <row r="63" spans="1:7" ht="60" x14ac:dyDescent="0.2">
      <c r="A63" s="30" t="s">
        <v>125</v>
      </c>
      <c r="B63" s="31" t="s">
        <v>126</v>
      </c>
      <c r="C63" s="25">
        <v>36192</v>
      </c>
      <c r="D63" s="26">
        <v>9387.4</v>
      </c>
      <c r="E63" s="37">
        <v>11026.1</v>
      </c>
      <c r="F63" s="19">
        <f t="shared" si="0"/>
        <v>25.937776304155612</v>
      </c>
      <c r="G63" s="19">
        <f t="shared" si="1"/>
        <v>85.137990767361075</v>
      </c>
    </row>
    <row r="64" spans="1:7" ht="24" hidden="1" x14ac:dyDescent="0.2">
      <c r="A64" s="20" t="s">
        <v>127</v>
      </c>
      <c r="B64" s="21" t="s">
        <v>128</v>
      </c>
      <c r="C64" s="32">
        <f>C65+C68</f>
        <v>40000</v>
      </c>
      <c r="D64" s="33">
        <f>D65+D68</f>
        <v>17939.2</v>
      </c>
      <c r="E64" s="33">
        <f>E65+E68</f>
        <v>26455.300000000003</v>
      </c>
      <c r="F64" s="19">
        <f t="shared" si="0"/>
        <v>44.847999999999999</v>
      </c>
      <c r="G64" s="19">
        <f t="shared" si="1"/>
        <v>67.809474850030043</v>
      </c>
    </row>
    <row r="65" spans="1:7" ht="24" hidden="1" x14ac:dyDescent="0.2">
      <c r="A65" s="20" t="s">
        <v>129</v>
      </c>
      <c r="B65" s="21" t="s">
        <v>130</v>
      </c>
      <c r="C65" s="35">
        <f>C66+C67</f>
        <v>17000</v>
      </c>
      <c r="D65" s="36">
        <f>D66+D67</f>
        <v>8143.7000000000007</v>
      </c>
      <c r="E65" s="36">
        <f>E66+E67</f>
        <v>21962.9</v>
      </c>
      <c r="F65" s="19">
        <f t="shared" si="0"/>
        <v>47.904117647058825</v>
      </c>
      <c r="G65" s="19">
        <f t="shared" si="1"/>
        <v>37.079347445009539</v>
      </c>
    </row>
    <row r="66" spans="1:7" ht="36" x14ac:dyDescent="0.2">
      <c r="A66" s="20" t="s">
        <v>131</v>
      </c>
      <c r="B66" s="21" t="s">
        <v>132</v>
      </c>
      <c r="C66" s="35">
        <v>12000</v>
      </c>
      <c r="D66" s="36">
        <v>2984.6</v>
      </c>
      <c r="E66" s="24">
        <v>15765.3</v>
      </c>
      <c r="F66" s="19">
        <f t="shared" si="0"/>
        <v>24.871666666666666</v>
      </c>
      <c r="G66" s="19">
        <f t="shared" si="1"/>
        <v>18.931450717715489</v>
      </c>
    </row>
    <row r="67" spans="1:7" ht="36" x14ac:dyDescent="0.2">
      <c r="A67" s="20" t="s">
        <v>133</v>
      </c>
      <c r="B67" s="21" t="s">
        <v>134</v>
      </c>
      <c r="C67" s="35">
        <v>5000</v>
      </c>
      <c r="D67" s="36">
        <v>5159.1000000000004</v>
      </c>
      <c r="E67" s="24">
        <v>6197.6</v>
      </c>
      <c r="F67" s="19">
        <f t="shared" si="0"/>
        <v>103.182</v>
      </c>
      <c r="G67" s="19">
        <f t="shared" si="1"/>
        <v>83.243513618174774</v>
      </c>
    </row>
    <row r="68" spans="1:7" ht="53.25" hidden="1" customHeight="1" x14ac:dyDescent="0.2">
      <c r="A68" s="20" t="s">
        <v>135</v>
      </c>
      <c r="B68" s="21" t="s">
        <v>136</v>
      </c>
      <c r="C68" s="35">
        <f>C69+C70</f>
        <v>23000</v>
      </c>
      <c r="D68" s="36">
        <f>D69+D70</f>
        <v>9795.5</v>
      </c>
      <c r="E68" s="36">
        <f>E69+E70</f>
        <v>4492.3999999999996</v>
      </c>
      <c r="F68" s="19">
        <f t="shared" si="0"/>
        <v>42.589130434782611</v>
      </c>
      <c r="G68" s="19">
        <f t="shared" si="1"/>
        <v>218.04603330068559</v>
      </c>
    </row>
    <row r="69" spans="1:7" ht="63" customHeight="1" x14ac:dyDescent="0.2">
      <c r="A69" s="20" t="s">
        <v>137</v>
      </c>
      <c r="B69" s="21" t="s">
        <v>138</v>
      </c>
      <c r="C69" s="46">
        <v>17000</v>
      </c>
      <c r="D69" s="47">
        <v>5365.1</v>
      </c>
      <c r="E69" s="24">
        <v>3562.5</v>
      </c>
      <c r="F69" s="19">
        <f t="shared" si="0"/>
        <v>31.559411764705885</v>
      </c>
      <c r="G69" s="19">
        <f t="shared" si="1"/>
        <v>150.59929824561405</v>
      </c>
    </row>
    <row r="70" spans="1:7" ht="72" x14ac:dyDescent="0.2">
      <c r="A70" s="20" t="s">
        <v>139</v>
      </c>
      <c r="B70" s="21" t="s">
        <v>140</v>
      </c>
      <c r="C70" s="46">
        <v>6000</v>
      </c>
      <c r="D70" s="47">
        <v>4430.3999999999996</v>
      </c>
      <c r="E70" s="24">
        <v>929.9</v>
      </c>
      <c r="F70" s="19">
        <f t="shared" ref="F70:F110" si="3">D70/C70%</f>
        <v>73.839999999999989</v>
      </c>
      <c r="G70" s="19">
        <f t="shared" ref="G70:G110" si="4">D70/E70%</f>
        <v>476.43832670179586</v>
      </c>
    </row>
    <row r="71" spans="1:7" ht="16.5" customHeight="1" x14ac:dyDescent="0.2">
      <c r="A71" s="20" t="s">
        <v>141</v>
      </c>
      <c r="B71" s="21" t="s">
        <v>142</v>
      </c>
      <c r="C71" s="22">
        <v>271720</v>
      </c>
      <c r="D71" s="23">
        <v>82386.899999999994</v>
      </c>
      <c r="E71" s="24">
        <v>66051.100000000006</v>
      </c>
      <c r="F71" s="19">
        <f t="shared" si="3"/>
        <v>30.320513764168997</v>
      </c>
      <c r="G71" s="19">
        <f t="shared" si="4"/>
        <v>124.73206350840483</v>
      </c>
    </row>
    <row r="72" spans="1:7" ht="14.25" hidden="1" customHeight="1" x14ac:dyDescent="0.2">
      <c r="A72" s="12" t="s">
        <v>143</v>
      </c>
      <c r="B72" s="13" t="s">
        <v>144</v>
      </c>
      <c r="C72" s="17">
        <f>C75</f>
        <v>25639</v>
      </c>
      <c r="D72" s="18">
        <f>D73+D75</f>
        <v>45470.2</v>
      </c>
      <c r="E72" s="18">
        <f>E73+E75</f>
        <v>414.1</v>
      </c>
      <c r="F72" s="19">
        <f t="shared" si="3"/>
        <v>177.34779047544757</v>
      </c>
      <c r="G72" s="19">
        <f t="shared" si="4"/>
        <v>10980.487804878048</v>
      </c>
    </row>
    <row r="73" spans="1:7" ht="17.25" hidden="1" customHeight="1" x14ac:dyDescent="0.2">
      <c r="A73" s="20" t="s">
        <v>145</v>
      </c>
      <c r="B73" s="21" t="s">
        <v>146</v>
      </c>
      <c r="C73" s="17">
        <f>C74</f>
        <v>0</v>
      </c>
      <c r="D73" s="23">
        <f>D74</f>
        <v>8828.7999999999993</v>
      </c>
      <c r="E73" s="23">
        <f>E74</f>
        <v>61.8</v>
      </c>
      <c r="F73" s="19"/>
      <c r="G73" s="19">
        <f t="shared" si="4"/>
        <v>14286.08414239482</v>
      </c>
    </row>
    <row r="74" spans="1:7" ht="24.75" customHeight="1" x14ac:dyDescent="0.2">
      <c r="A74" s="20" t="s">
        <v>147</v>
      </c>
      <c r="B74" s="21" t="s">
        <v>148</v>
      </c>
      <c r="C74" s="17">
        <v>0</v>
      </c>
      <c r="D74" s="23">
        <v>8828.7999999999993</v>
      </c>
      <c r="E74" s="24">
        <v>61.8</v>
      </c>
      <c r="F74" s="19"/>
      <c r="G74" s="19">
        <f t="shared" si="4"/>
        <v>14286.08414239482</v>
      </c>
    </row>
    <row r="75" spans="1:7" ht="15" hidden="1" customHeight="1" x14ac:dyDescent="0.2">
      <c r="A75" s="20" t="s">
        <v>149</v>
      </c>
      <c r="B75" s="21" t="s">
        <v>144</v>
      </c>
      <c r="C75" s="22">
        <f>C76</f>
        <v>25639</v>
      </c>
      <c r="D75" s="23">
        <f>D76</f>
        <v>36641.4</v>
      </c>
      <c r="E75" s="23">
        <f>E76</f>
        <v>352.3</v>
      </c>
      <c r="F75" s="19">
        <f t="shared" si="3"/>
        <v>142.91275010725849</v>
      </c>
      <c r="G75" s="19">
        <f t="shared" si="4"/>
        <v>10400.62446778314</v>
      </c>
    </row>
    <row r="76" spans="1:7" ht="13.5" customHeight="1" x14ac:dyDescent="0.2">
      <c r="A76" s="20" t="s">
        <v>150</v>
      </c>
      <c r="B76" s="21" t="s">
        <v>151</v>
      </c>
      <c r="C76" s="22">
        <v>25639</v>
      </c>
      <c r="D76" s="23">
        <v>36641.4</v>
      </c>
      <c r="E76" s="24">
        <v>352.3</v>
      </c>
      <c r="F76" s="19">
        <f t="shared" si="3"/>
        <v>142.91275010725849</v>
      </c>
      <c r="G76" s="19">
        <f t="shared" si="4"/>
        <v>10400.62446778314</v>
      </c>
    </row>
    <row r="77" spans="1:7" ht="14.25" customHeight="1" x14ac:dyDescent="0.2">
      <c r="A77" s="12" t="s">
        <v>152</v>
      </c>
      <c r="B77" s="13" t="s">
        <v>153</v>
      </c>
      <c r="C77" s="17">
        <f>C78+C104+C106+C108</f>
        <v>3420091.41</v>
      </c>
      <c r="D77" s="18">
        <f>D78+D104+D106+D108</f>
        <v>701394.52999999991</v>
      </c>
      <c r="E77" s="18">
        <f>E78+E104+E106+E108</f>
        <v>580118.00000000012</v>
      </c>
      <c r="F77" s="16">
        <f t="shared" si="3"/>
        <v>20.508063847334416</v>
      </c>
      <c r="G77" s="16">
        <f t="shared" si="4"/>
        <v>120.90549336514292</v>
      </c>
    </row>
    <row r="78" spans="1:7" ht="24" hidden="1" x14ac:dyDescent="0.2">
      <c r="A78" s="20" t="s">
        <v>154</v>
      </c>
      <c r="B78" s="21" t="s">
        <v>155</v>
      </c>
      <c r="C78" s="22">
        <f>C84+C99+C79</f>
        <v>3400091.41</v>
      </c>
      <c r="D78" s="23">
        <f>D84+D99+D79</f>
        <v>699145.37999999989</v>
      </c>
      <c r="E78" s="23">
        <f>E84+E99+E79</f>
        <v>578970.60000000009</v>
      </c>
      <c r="F78" s="16">
        <f t="shared" si="3"/>
        <v>20.562546581652047</v>
      </c>
      <c r="G78" s="16">
        <f t="shared" si="4"/>
        <v>120.75662909308345</v>
      </c>
    </row>
    <row r="79" spans="1:7" s="48" customFormat="1" ht="24" hidden="1" x14ac:dyDescent="0.2">
      <c r="A79" s="20" t="s">
        <v>156</v>
      </c>
      <c r="B79" s="21" t="s">
        <v>157</v>
      </c>
      <c r="C79" s="25">
        <f>C80+C83</f>
        <v>228619.41</v>
      </c>
      <c r="D79" s="26">
        <f>D80+D83</f>
        <v>0</v>
      </c>
      <c r="E79" s="26">
        <f>E80+E83</f>
        <v>0</v>
      </c>
      <c r="F79" s="16">
        <f t="shared" si="3"/>
        <v>0</v>
      </c>
      <c r="G79" s="16" t="e">
        <f t="shared" si="4"/>
        <v>#DIV/0!</v>
      </c>
    </row>
    <row r="80" spans="1:7" s="48" customFormat="1" ht="27.75" hidden="1" customHeight="1" x14ac:dyDescent="0.2">
      <c r="A80" s="20" t="s">
        <v>158</v>
      </c>
      <c r="B80" s="21" t="s">
        <v>159</v>
      </c>
      <c r="C80" s="25">
        <f>C81</f>
        <v>17319.41</v>
      </c>
      <c r="D80" s="26">
        <f>D81</f>
        <v>0</v>
      </c>
      <c r="E80" s="26">
        <f>E81</f>
        <v>0</v>
      </c>
      <c r="F80" s="16">
        <f t="shared" si="3"/>
        <v>0</v>
      </c>
      <c r="G80" s="16" t="e">
        <f t="shared" si="4"/>
        <v>#DIV/0!</v>
      </c>
    </row>
    <row r="81" spans="1:7" s="48" customFormat="1" ht="29.25" hidden="1" customHeight="1" x14ac:dyDescent="0.2">
      <c r="A81" s="20" t="s">
        <v>160</v>
      </c>
      <c r="B81" s="21" t="s">
        <v>161</v>
      </c>
      <c r="C81" s="25">
        <v>17319.41</v>
      </c>
      <c r="D81" s="26">
        <v>0</v>
      </c>
      <c r="E81" s="24">
        <v>0</v>
      </c>
      <c r="F81" s="16">
        <f t="shared" si="3"/>
        <v>0</v>
      </c>
      <c r="G81" s="16" t="e">
        <f t="shared" si="4"/>
        <v>#DIV/0!</v>
      </c>
    </row>
    <row r="82" spans="1:7" s="48" customFormat="1" ht="15.75" hidden="1" customHeight="1" x14ac:dyDescent="0.2">
      <c r="A82" s="20" t="s">
        <v>162</v>
      </c>
      <c r="B82" s="21" t="s">
        <v>163</v>
      </c>
      <c r="C82" s="25">
        <f>C83</f>
        <v>211300</v>
      </c>
      <c r="D82" s="26">
        <f>D83</f>
        <v>0</v>
      </c>
      <c r="E82" s="26">
        <f>E83</f>
        <v>0</v>
      </c>
      <c r="F82" s="16">
        <f t="shared" si="3"/>
        <v>0</v>
      </c>
      <c r="G82" s="16" t="e">
        <f t="shared" si="4"/>
        <v>#DIV/0!</v>
      </c>
    </row>
    <row r="83" spans="1:7" s="48" customFormat="1" ht="17.25" hidden="1" customHeight="1" x14ac:dyDescent="0.2">
      <c r="A83" s="20" t="s">
        <v>164</v>
      </c>
      <c r="B83" s="21" t="s">
        <v>165</v>
      </c>
      <c r="C83" s="25">
        <v>211300</v>
      </c>
      <c r="D83" s="26">
        <v>0</v>
      </c>
      <c r="E83" s="24">
        <v>0</v>
      </c>
      <c r="F83" s="16">
        <f t="shared" si="3"/>
        <v>0</v>
      </c>
      <c r="G83" s="16" t="e">
        <f t="shared" si="4"/>
        <v>#DIV/0!</v>
      </c>
    </row>
    <row r="84" spans="1:7" s="48" customFormat="1" ht="24" hidden="1" x14ac:dyDescent="0.2">
      <c r="A84" s="20" t="s">
        <v>166</v>
      </c>
      <c r="B84" s="21" t="s">
        <v>167</v>
      </c>
      <c r="C84" s="25">
        <f>C87+C89+C91+C95+C97+C93</f>
        <v>2887472</v>
      </c>
      <c r="D84" s="26">
        <f>D87+D89+D91+D95+D97+D93</f>
        <v>699145.37999999989</v>
      </c>
      <c r="E84" s="26">
        <f>E85+E87+E89+E91+E95+E97+E93</f>
        <v>578800.60000000009</v>
      </c>
      <c r="F84" s="16">
        <f t="shared" si="3"/>
        <v>24.213061806313615</v>
      </c>
      <c r="G84" s="16">
        <f t="shared" si="4"/>
        <v>120.7920966218763</v>
      </c>
    </row>
    <row r="85" spans="1:7" s="48" customFormat="1" ht="24" hidden="1" x14ac:dyDescent="0.2">
      <c r="A85" s="20" t="s">
        <v>168</v>
      </c>
      <c r="B85" s="21" t="s">
        <v>169</v>
      </c>
      <c r="C85" s="25">
        <f>C86</f>
        <v>0</v>
      </c>
      <c r="D85" s="25">
        <f>D86</f>
        <v>0</v>
      </c>
      <c r="E85" s="25">
        <f>E86</f>
        <v>3107</v>
      </c>
      <c r="F85" s="16" t="e">
        <f>D85/C85%</f>
        <v>#DIV/0!</v>
      </c>
      <c r="G85" s="16">
        <f>D85/E85%</f>
        <v>0</v>
      </c>
    </row>
    <row r="86" spans="1:7" s="48" customFormat="1" ht="24" hidden="1" x14ac:dyDescent="0.2">
      <c r="A86" s="20" t="s">
        <v>170</v>
      </c>
      <c r="B86" s="21" t="s">
        <v>171</v>
      </c>
      <c r="C86" s="25">
        <v>0</v>
      </c>
      <c r="D86" s="26">
        <v>0</v>
      </c>
      <c r="E86" s="26">
        <v>3107</v>
      </c>
      <c r="F86" s="16" t="e">
        <f>D86/C86%</f>
        <v>#DIV/0!</v>
      </c>
      <c r="G86" s="16">
        <f>D86/E86%</f>
        <v>0</v>
      </c>
    </row>
    <row r="87" spans="1:7" s="48" customFormat="1" ht="24" hidden="1" x14ac:dyDescent="0.2">
      <c r="A87" s="20" t="s">
        <v>172</v>
      </c>
      <c r="B87" s="21" t="s">
        <v>173</v>
      </c>
      <c r="C87" s="22">
        <f>C88</f>
        <v>33480</v>
      </c>
      <c r="D87" s="23">
        <f>D88</f>
        <v>8880.89</v>
      </c>
      <c r="E87" s="23">
        <f>E88</f>
        <v>9273.2999999999993</v>
      </c>
      <c r="F87" s="16">
        <f t="shared" si="3"/>
        <v>26.525955794504178</v>
      </c>
      <c r="G87" s="16">
        <f t="shared" si="4"/>
        <v>95.768388815200638</v>
      </c>
    </row>
    <row r="88" spans="1:7" s="48" customFormat="1" ht="24" hidden="1" x14ac:dyDescent="0.2">
      <c r="A88" s="20" t="s">
        <v>174</v>
      </c>
      <c r="B88" s="21" t="s">
        <v>175</v>
      </c>
      <c r="C88" s="22">
        <v>33480</v>
      </c>
      <c r="D88" s="23">
        <v>8880.89</v>
      </c>
      <c r="E88" s="24">
        <v>9273.2999999999993</v>
      </c>
      <c r="F88" s="16">
        <f t="shared" si="3"/>
        <v>26.525955794504178</v>
      </c>
      <c r="G88" s="16">
        <f t="shared" si="4"/>
        <v>95.768388815200638</v>
      </c>
    </row>
    <row r="89" spans="1:7" s="48" customFormat="1" ht="24" hidden="1" x14ac:dyDescent="0.2">
      <c r="A89" s="20" t="s">
        <v>176</v>
      </c>
      <c r="B89" s="21" t="s">
        <v>177</v>
      </c>
      <c r="C89" s="22">
        <f>C90</f>
        <v>130031</v>
      </c>
      <c r="D89" s="23">
        <f>D90</f>
        <v>47310.44</v>
      </c>
      <c r="E89" s="23">
        <f>E90</f>
        <v>22860.799999999999</v>
      </c>
      <c r="F89" s="16">
        <f t="shared" si="3"/>
        <v>36.383969976390247</v>
      </c>
      <c r="G89" s="16">
        <f t="shared" si="4"/>
        <v>206.95006298992161</v>
      </c>
    </row>
    <row r="90" spans="1:7" s="48" customFormat="1" ht="24" hidden="1" x14ac:dyDescent="0.2">
      <c r="A90" s="20" t="s">
        <v>178</v>
      </c>
      <c r="B90" s="21" t="s">
        <v>179</v>
      </c>
      <c r="C90" s="22">
        <v>130031</v>
      </c>
      <c r="D90" s="23">
        <v>47310.44</v>
      </c>
      <c r="E90" s="24">
        <v>22860.799999999999</v>
      </c>
      <c r="F90" s="16">
        <f t="shared" si="3"/>
        <v>36.383969976390247</v>
      </c>
      <c r="G90" s="16">
        <f t="shared" si="4"/>
        <v>206.95006298992161</v>
      </c>
    </row>
    <row r="91" spans="1:7" s="48" customFormat="1" ht="48" hidden="1" x14ac:dyDescent="0.2">
      <c r="A91" s="20" t="s">
        <v>180</v>
      </c>
      <c r="B91" s="21" t="s">
        <v>181</v>
      </c>
      <c r="C91" s="22">
        <f>C92</f>
        <v>87345</v>
      </c>
      <c r="D91" s="23">
        <f>D92</f>
        <v>23294.87</v>
      </c>
      <c r="E91" s="23">
        <f>E92</f>
        <v>14496.7</v>
      </c>
      <c r="F91" s="16">
        <f t="shared" si="3"/>
        <v>26.669952487263149</v>
      </c>
      <c r="G91" s="16">
        <f t="shared" si="4"/>
        <v>160.69084688239391</v>
      </c>
    </row>
    <row r="92" spans="1:7" s="48" customFormat="1" ht="48" hidden="1" x14ac:dyDescent="0.2">
      <c r="A92" s="20" t="s">
        <v>182</v>
      </c>
      <c r="B92" s="21" t="s">
        <v>183</v>
      </c>
      <c r="C92" s="22">
        <v>87345</v>
      </c>
      <c r="D92" s="23">
        <v>23294.87</v>
      </c>
      <c r="E92" s="24">
        <v>14496.7</v>
      </c>
      <c r="F92" s="16">
        <f t="shared" si="3"/>
        <v>26.669952487263149</v>
      </c>
      <c r="G92" s="16">
        <f t="shared" si="4"/>
        <v>160.69084688239391</v>
      </c>
    </row>
    <row r="93" spans="1:7" s="48" customFormat="1" ht="48" hidden="1" x14ac:dyDescent="0.2">
      <c r="A93" s="20" t="s">
        <v>184</v>
      </c>
      <c r="B93" s="21" t="s">
        <v>185</v>
      </c>
      <c r="C93" s="22">
        <f>C94</f>
        <v>24925</v>
      </c>
      <c r="D93" s="23">
        <f>D94</f>
        <v>0</v>
      </c>
      <c r="E93" s="23">
        <f>E94</f>
        <v>0</v>
      </c>
      <c r="F93" s="16">
        <f t="shared" si="3"/>
        <v>0</v>
      </c>
      <c r="G93" s="16" t="e">
        <f t="shared" si="4"/>
        <v>#DIV/0!</v>
      </c>
    </row>
    <row r="94" spans="1:7" s="48" customFormat="1" ht="48" hidden="1" x14ac:dyDescent="0.2">
      <c r="A94" s="20" t="s">
        <v>186</v>
      </c>
      <c r="B94" s="21" t="s">
        <v>187</v>
      </c>
      <c r="C94" s="22">
        <v>24925</v>
      </c>
      <c r="D94" s="23">
        <v>0</v>
      </c>
      <c r="E94" s="24">
        <v>0</v>
      </c>
      <c r="F94" s="16">
        <f t="shared" si="3"/>
        <v>0</v>
      </c>
      <c r="G94" s="16" t="e">
        <f t="shared" si="4"/>
        <v>#DIV/0!</v>
      </c>
    </row>
    <row r="95" spans="1:7" s="48" customFormat="1" ht="24" hidden="1" x14ac:dyDescent="0.2">
      <c r="A95" s="49" t="s">
        <v>188</v>
      </c>
      <c r="B95" s="21" t="s">
        <v>189</v>
      </c>
      <c r="C95" s="25">
        <f>C96</f>
        <v>3310</v>
      </c>
      <c r="D95" s="26">
        <f>D96</f>
        <v>3309.98</v>
      </c>
      <c r="E95" s="26">
        <f>E96</f>
        <v>0</v>
      </c>
      <c r="F95" s="16">
        <f t="shared" si="3"/>
        <v>99.999395770392752</v>
      </c>
      <c r="G95" s="16" t="e">
        <f t="shared" si="4"/>
        <v>#DIV/0!</v>
      </c>
    </row>
    <row r="96" spans="1:7" s="48" customFormat="1" ht="36" hidden="1" x14ac:dyDescent="0.2">
      <c r="A96" s="49" t="s">
        <v>190</v>
      </c>
      <c r="B96" s="50" t="s">
        <v>191</v>
      </c>
      <c r="C96" s="25">
        <v>3310</v>
      </c>
      <c r="D96" s="26">
        <v>3309.98</v>
      </c>
      <c r="E96" s="24">
        <v>0</v>
      </c>
      <c r="F96" s="16">
        <f t="shared" si="3"/>
        <v>99.999395770392752</v>
      </c>
      <c r="G96" s="16" t="e">
        <f t="shared" si="4"/>
        <v>#DIV/0!</v>
      </c>
    </row>
    <row r="97" spans="1:7" s="48" customFormat="1" ht="24" hidden="1" x14ac:dyDescent="0.2">
      <c r="A97" s="20" t="s">
        <v>192</v>
      </c>
      <c r="B97" s="21" t="s">
        <v>193</v>
      </c>
      <c r="C97" s="22">
        <f>C98</f>
        <v>2608381</v>
      </c>
      <c r="D97" s="23">
        <f>D98</f>
        <v>616349.19999999995</v>
      </c>
      <c r="E97" s="23">
        <f>E98</f>
        <v>529062.80000000005</v>
      </c>
      <c r="F97" s="16">
        <f t="shared" si="3"/>
        <v>23.629569453235547</v>
      </c>
      <c r="G97" s="16">
        <f t="shared" si="4"/>
        <v>116.49830606120859</v>
      </c>
    </row>
    <row r="98" spans="1:7" s="48" customFormat="1" ht="24" hidden="1" x14ac:dyDescent="0.2">
      <c r="A98" s="20" t="s">
        <v>194</v>
      </c>
      <c r="B98" s="21" t="s">
        <v>195</v>
      </c>
      <c r="C98" s="35">
        <v>2608381</v>
      </c>
      <c r="D98" s="36">
        <v>616349.19999999995</v>
      </c>
      <c r="E98" s="24">
        <v>529062.80000000005</v>
      </c>
      <c r="F98" s="16">
        <f t="shared" si="3"/>
        <v>23.629569453235547</v>
      </c>
      <c r="G98" s="16">
        <f t="shared" si="4"/>
        <v>116.49830606120859</v>
      </c>
    </row>
    <row r="99" spans="1:7" s="48" customFormat="1" ht="24" hidden="1" x14ac:dyDescent="0.2">
      <c r="A99" s="20" t="s">
        <v>196</v>
      </c>
      <c r="B99" s="21" t="s">
        <v>197</v>
      </c>
      <c r="C99" s="35">
        <f>C102</f>
        <v>284000</v>
      </c>
      <c r="D99" s="36">
        <f>D102+D100</f>
        <v>0</v>
      </c>
      <c r="E99" s="36">
        <f>E102+E100</f>
        <v>170</v>
      </c>
      <c r="F99" s="16">
        <f t="shared" si="3"/>
        <v>0</v>
      </c>
      <c r="G99" s="16">
        <f t="shared" si="4"/>
        <v>0</v>
      </c>
    </row>
    <row r="100" spans="1:7" s="48" customFormat="1" ht="36" hidden="1" x14ac:dyDescent="0.2">
      <c r="A100" s="20" t="s">
        <v>198</v>
      </c>
      <c r="B100" s="21" t="s">
        <v>199</v>
      </c>
      <c r="C100" s="35">
        <f>C101</f>
        <v>0</v>
      </c>
      <c r="D100" s="35">
        <f>D101</f>
        <v>0</v>
      </c>
      <c r="E100" s="35">
        <f>E101</f>
        <v>170</v>
      </c>
      <c r="F100" s="16" t="e">
        <f>D100/C100%</f>
        <v>#DIV/0!</v>
      </c>
      <c r="G100" s="16">
        <f>D100/E100%</f>
        <v>0</v>
      </c>
    </row>
    <row r="101" spans="1:7" s="48" customFormat="1" ht="48" hidden="1" x14ac:dyDescent="0.2">
      <c r="A101" s="20" t="s">
        <v>200</v>
      </c>
      <c r="B101" s="21" t="s">
        <v>201</v>
      </c>
      <c r="C101" s="35">
        <v>0</v>
      </c>
      <c r="D101" s="36">
        <v>0</v>
      </c>
      <c r="E101" s="36">
        <v>170</v>
      </c>
      <c r="F101" s="16" t="e">
        <f>D101/C101%</f>
        <v>#DIV/0!</v>
      </c>
      <c r="G101" s="16">
        <f>D101/E101%</f>
        <v>0</v>
      </c>
    </row>
    <row r="102" spans="1:7" s="48" customFormat="1" ht="24" hidden="1" x14ac:dyDescent="0.2">
      <c r="A102" s="51" t="s">
        <v>202</v>
      </c>
      <c r="B102" s="49" t="s">
        <v>203</v>
      </c>
      <c r="C102" s="25">
        <f>C103</f>
        <v>284000</v>
      </c>
      <c r="D102" s="26">
        <f>D103</f>
        <v>0</v>
      </c>
      <c r="E102" s="26">
        <f>E103</f>
        <v>0</v>
      </c>
      <c r="F102" s="16">
        <f t="shared" si="3"/>
        <v>0</v>
      </c>
      <c r="G102" s="16" t="e">
        <f t="shared" si="4"/>
        <v>#DIV/0!</v>
      </c>
    </row>
    <row r="103" spans="1:7" s="48" customFormat="1" ht="24" hidden="1" x14ac:dyDescent="0.2">
      <c r="A103" s="51" t="s">
        <v>204</v>
      </c>
      <c r="B103" s="49" t="s">
        <v>205</v>
      </c>
      <c r="C103" s="25">
        <v>284000</v>
      </c>
      <c r="D103" s="26">
        <v>0</v>
      </c>
      <c r="E103" s="24">
        <v>0</v>
      </c>
      <c r="F103" s="16">
        <f t="shared" si="3"/>
        <v>0</v>
      </c>
      <c r="G103" s="16" t="e">
        <f t="shared" si="4"/>
        <v>#DIV/0!</v>
      </c>
    </row>
    <row r="104" spans="1:7" s="48" customFormat="1" ht="24" hidden="1" x14ac:dyDescent="0.2">
      <c r="A104" s="20" t="s">
        <v>206</v>
      </c>
      <c r="B104" s="21" t="s">
        <v>207</v>
      </c>
      <c r="C104" s="25">
        <f>C105</f>
        <v>20000</v>
      </c>
      <c r="D104" s="26">
        <f>D105</f>
        <v>110</v>
      </c>
      <c r="E104" s="26">
        <f>E105</f>
        <v>94.9</v>
      </c>
      <c r="F104" s="16">
        <f t="shared" si="3"/>
        <v>0.55000000000000004</v>
      </c>
      <c r="G104" s="16">
        <f t="shared" si="4"/>
        <v>115.91148577449947</v>
      </c>
    </row>
    <row r="105" spans="1:7" s="48" customFormat="1" ht="24" hidden="1" x14ac:dyDescent="0.2">
      <c r="A105" s="20" t="s">
        <v>208</v>
      </c>
      <c r="B105" s="21" t="s">
        <v>209</v>
      </c>
      <c r="C105" s="25">
        <v>20000</v>
      </c>
      <c r="D105" s="26">
        <v>110</v>
      </c>
      <c r="E105" s="26">
        <v>94.9</v>
      </c>
      <c r="F105" s="16">
        <f t="shared" si="3"/>
        <v>0.55000000000000004</v>
      </c>
      <c r="G105" s="16">
        <f t="shared" si="4"/>
        <v>115.91148577449947</v>
      </c>
    </row>
    <row r="106" spans="1:7" s="48" customFormat="1" ht="38.25" hidden="1" customHeight="1" x14ac:dyDescent="0.2">
      <c r="A106" s="20" t="s">
        <v>210</v>
      </c>
      <c r="B106" s="21" t="s">
        <v>211</v>
      </c>
      <c r="C106" s="25">
        <f>C107</f>
        <v>0</v>
      </c>
      <c r="D106" s="26">
        <f>D107</f>
        <v>2210.6</v>
      </c>
      <c r="E106" s="26">
        <f>E107</f>
        <v>2414.5</v>
      </c>
      <c r="F106" s="16" t="e">
        <f t="shared" si="3"/>
        <v>#DIV/0!</v>
      </c>
      <c r="G106" s="16">
        <f t="shared" si="4"/>
        <v>91.555187409401526</v>
      </c>
    </row>
    <row r="107" spans="1:7" s="48" customFormat="1" ht="24" hidden="1" x14ac:dyDescent="0.2">
      <c r="A107" s="52" t="s">
        <v>212</v>
      </c>
      <c r="B107" s="53" t="s">
        <v>213</v>
      </c>
      <c r="C107" s="25">
        <v>0</v>
      </c>
      <c r="D107" s="26">
        <v>2210.6</v>
      </c>
      <c r="E107" s="26">
        <v>2414.5</v>
      </c>
      <c r="F107" s="16" t="e">
        <f t="shared" si="3"/>
        <v>#DIV/0!</v>
      </c>
      <c r="G107" s="16">
        <f t="shared" si="4"/>
        <v>91.555187409401526</v>
      </c>
    </row>
    <row r="108" spans="1:7" s="48" customFormat="1" ht="24" hidden="1" x14ac:dyDescent="0.2">
      <c r="A108" s="20" t="s">
        <v>214</v>
      </c>
      <c r="B108" s="21" t="s">
        <v>215</v>
      </c>
      <c r="C108" s="25">
        <f>C109</f>
        <v>0</v>
      </c>
      <c r="D108" s="26">
        <f>D109</f>
        <v>-71.45</v>
      </c>
      <c r="E108" s="26">
        <f>E109</f>
        <v>-1362</v>
      </c>
      <c r="F108" s="16" t="e">
        <f t="shared" si="3"/>
        <v>#DIV/0!</v>
      </c>
      <c r="G108" s="16">
        <f t="shared" si="4"/>
        <v>5.2459618208516892</v>
      </c>
    </row>
    <row r="109" spans="1:7" ht="30" hidden="1" customHeight="1" x14ac:dyDescent="0.2">
      <c r="A109" s="52" t="s">
        <v>216</v>
      </c>
      <c r="B109" s="53" t="s">
        <v>217</v>
      </c>
      <c r="C109" s="25">
        <v>0</v>
      </c>
      <c r="D109" s="26">
        <v>-71.45</v>
      </c>
      <c r="E109" s="26">
        <v>-1362</v>
      </c>
      <c r="F109" s="16" t="e">
        <f t="shared" si="3"/>
        <v>#DIV/0!</v>
      </c>
      <c r="G109" s="16">
        <f t="shared" si="4"/>
        <v>5.2459618208516892</v>
      </c>
    </row>
    <row r="110" spans="1:7" x14ac:dyDescent="0.2">
      <c r="A110" s="12"/>
      <c r="B110" s="13" t="s">
        <v>218</v>
      </c>
      <c r="C110" s="17">
        <f>C77+C5</f>
        <v>6521040.4100000001</v>
      </c>
      <c r="D110" s="18">
        <f>D77+D5</f>
        <v>1409803.9299999997</v>
      </c>
      <c r="E110" s="18">
        <f>E77+E5</f>
        <v>1253404.3999999999</v>
      </c>
      <c r="F110" s="16">
        <f t="shared" si="3"/>
        <v>21.619309824212539</v>
      </c>
      <c r="G110" s="16">
        <f t="shared" si="4"/>
        <v>112.47797837633247</v>
      </c>
    </row>
    <row r="111" spans="1:7" x14ac:dyDescent="0.2">
      <c r="A111" s="54"/>
      <c r="B111" s="55"/>
      <c r="C111" s="56"/>
      <c r="D111" s="56"/>
    </row>
    <row r="112" spans="1:7" x14ac:dyDescent="0.2">
      <c r="A112" s="61" t="s">
        <v>219</v>
      </c>
      <c r="B112" s="61"/>
      <c r="C112" s="61"/>
      <c r="D112" s="57"/>
    </row>
    <row r="113" spans="1:4" s="59" customFormat="1" x14ac:dyDescent="0.2">
      <c r="A113" s="1"/>
      <c r="B113" s="58"/>
      <c r="C113" s="1"/>
      <c r="D113" s="1"/>
    </row>
  </sheetData>
  <mergeCells count="2">
    <mergeCell ref="A2:G2"/>
    <mergeCell ref="A112:C112"/>
  </mergeCells>
  <pageMargins left="0.70866141732283472" right="0.70866141732283472" top="0.15748031496062992" bottom="0.15748031496062992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Св-я об исп бюдж по дох за 1кв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2017-08-04T13:21:22Z</dcterms:modified>
</cp:coreProperties>
</file>