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150" windowHeight="3615" activeTab="0"/>
  </bookViews>
  <sheets>
    <sheet name="сокращенно" sheetId="1" r:id="rId1"/>
  </sheets>
  <definedNames/>
  <calcPr fullCalcOnLoad="1"/>
</workbook>
</file>

<file path=xl/sharedStrings.xml><?xml version="1.0" encoding="utf-8"?>
<sst xmlns="http://schemas.openxmlformats.org/spreadsheetml/2006/main" count="247" uniqueCount="243">
  <si>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</si>
  <si>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</si>
  <si>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</si>
  <si>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</si>
  <si>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</si>
  <si>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</si>
  <si>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</si>
  <si>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</si>
  <si>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</si>
  <si>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</si>
  <si>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</si>
  <si>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</si>
  <si>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</si>
  <si>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</si>
  <si>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</si>
  <si>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</si>
  <si>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</si>
  <si>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</si>
  <si>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</si>
  <si>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</si>
  <si>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</si>
  <si>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</si>
  <si>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</si>
  <si>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</si>
  <si>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</si>
  <si>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</si>
  <si>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</si>
  <si>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</si>
  <si>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</si>
  <si>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</si>
  <si>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</si>
  <si>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</si>
  <si>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</si>
  <si>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</si>
  <si>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000 1 14 01050 05 0000 410 </t>
  </si>
  <si>
    <t xml:space="preserve">Доходы от продажи земельных участков, государственная собственность на которые не разграничена </t>
  </si>
  <si>
    <t>000 1 16 00000 00 0000 000</t>
  </si>
  <si>
    <t>000 1 17 00000 00 0000 000</t>
  </si>
  <si>
    <t>Прочие неналоговые доходы</t>
  </si>
  <si>
    <t>000 1 17 05000 00 0000 180</t>
  </si>
  <si>
    <t>000 1 17 05050 05 0000 180</t>
  </si>
  <si>
    <t>Прочие неналоговые доходы  бюджетов муниципальных районов</t>
  </si>
  <si>
    <t>000 2 00 00000 00 0000 000</t>
  </si>
  <si>
    <t>Безвозмездные поступления</t>
  </si>
  <si>
    <t>000 2 02 00000 00 0000 000</t>
  </si>
  <si>
    <t>Прочие субвенции</t>
  </si>
  <si>
    <t>Прочие субвенции бюджетам муниципальных районов</t>
  </si>
  <si>
    <t>ВСЕГО ДОХОДОВ</t>
  </si>
  <si>
    <t>000 2 02 03000 00 0000 151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</si>
  <si>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</si>
  <si>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</si>
  <si>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000 2 02 04000 00 0000 151</t>
  </si>
  <si>
    <t>000 1 14 06000 00 0000 430</t>
  </si>
  <si>
    <t>000 1 14 06010 00 0000 430</t>
  </si>
  <si>
    <t>000 1 08 00000 00 0000 000</t>
  </si>
  <si>
    <t>000 1 08 07150 01 0000 110</t>
  </si>
  <si>
    <t>000 1 11 07015 05 0000 120</t>
  </si>
  <si>
    <t xml:space="preserve">000 1 11 09000 00 0000 120 </t>
  </si>
  <si>
    <t>Налоговые и неналоговые доходы</t>
  </si>
  <si>
    <t>Коды</t>
  </si>
  <si>
    <t xml:space="preserve">Наименования </t>
  </si>
  <si>
    <t xml:space="preserve">000 1 11 09045 05 0001 120 </t>
  </si>
  <si>
    <t>000 1 14 02000 00 0000 000</t>
  </si>
  <si>
    <t>Иные межбюджетные трансферты</t>
  </si>
  <si>
    <t>000 1 14 02053 05 0000 410</t>
  </si>
  <si>
    <t>000 1 11 05013 10 0000 120</t>
  </si>
  <si>
    <t>000 1 14 06013 10 0000 430</t>
  </si>
  <si>
    <t>000 2 02 02000 00 0000 151</t>
  </si>
  <si>
    <t>Прочие субсидии</t>
  </si>
  <si>
    <t>Прочие субсидии бюджетам муниципальных районов</t>
  </si>
  <si>
    <t>000 1 11 01000 00 0000 120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</si>
  <si>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</si>
  <si>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</si>
  <si>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000 1 11 05075 05 0000 120 </t>
  </si>
  <si>
    <t>Государственная пошлина за выдачу разрешения на  установку рекламной конструкции</t>
  </si>
  <si>
    <t>Доходы от перечисление части прибыли 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</si>
  <si>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</si>
  <si>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</si>
  <si>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</si>
  <si>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000 1 11 05075 05 0101 120 </t>
  </si>
  <si>
    <t xml:space="preserve">000 1 11 05075 05 0102 120 </t>
  </si>
  <si>
    <t xml:space="preserve">000 1 11 09045 05 0054 120 </t>
  </si>
  <si>
    <t>Субвенции бюджетам муниципальных районов на 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</si>
  <si>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Начальник финансового управления                                                                                                       Н.А. Гереш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</si>
  <si>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</si>
  <si>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</si>
  <si>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</si>
  <si>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</si>
  <si>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</si>
  <si>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</si>
  <si>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</si>
  <si>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</si>
  <si>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</si>
  <si>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</si>
  <si>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</si>
  <si>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</si>
  <si>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</si>
  <si>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</si>
  <si>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</si>
  <si>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</si>
  <si>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(тыс. рублей)</t>
  </si>
  <si>
    <t>Единый сельскохозяйственный налог</t>
  </si>
  <si>
    <t>000 1 11 05020 00 0000 120</t>
  </si>
  <si>
    <t>000 1 11 05025 05 0000 120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</si>
  <si>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</si>
  <si>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</si>
  <si>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Налоги на товары (работы, услуги), реализуемые на территории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</si>
  <si>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</si>
  <si>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</si>
  <si>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</si>
  <si>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</si>
  <si>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</si>
  <si>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</si>
  <si>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</si>
  <si>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</si>
  <si>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</si>
  <si>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</si>
  <si>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</si>
  <si>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</si>
  <si>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000 1 03 00000 00 0000 000</t>
  </si>
  <si>
    <t>000 1 05 01000 00 0000 110</t>
  </si>
  <si>
    <t>Налог, взимаемый в связи применением упрощенной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</si>
  <si>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</si>
  <si>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</si>
  <si>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</si>
  <si>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имущества, находящегося  в государственной и муниципальной собственности   (за исключением движимого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</si>
  <si>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</si>
  <si>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</si>
  <si>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 Российской Федерации или муниципальным образованиям</t>
  </si>
  <si>
    <t>Безвозмездные поступления от других бюджетов бюджетной системы Российской Федерации</t>
  </si>
  <si>
    <t>Субвенции  бюджетам субъектов  Российской Федерации и муниципальных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</si>
  <si>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</si>
  <si>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иного имущества)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</si>
  <si>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нежилых помещений)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</si>
  <si>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по договорам на установку и эксплуатацию рекламных конструкций)</t>
  </si>
  <si>
    <t>Прочие поступления от использования имущества 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 на заключение договоров на установку и эксплуатацию рекламных конструкций)</t>
  </si>
  <si>
    <t xml:space="preserve">000 1 11 09045 05 0000 120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</si>
  <si>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</si>
  <si>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</si>
  <si>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</si>
  <si>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от сдачи в аренду имущества, составляющего казну муниципальных районов (за исключением земельных участков) (плата за наем жилых помещений муниципального жилого фонда)</t>
  </si>
  <si>
    <t xml:space="preserve">000 1 11 05075 05 0012 120 </t>
  </si>
  <si>
    <t xml:space="preserve">000 1 11 05075 05 0013 120 </t>
  </si>
  <si>
    <t xml:space="preserve">Доходы от сдачи в аренду имущества, составляющего казну муниципальных районов (за исключением земельных участков)  (плата за коммерческий наем жилых помещений муниципального жилищного фонда)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</si>
  <si>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</si>
  <si>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</si>
  <si>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</si>
  <si>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000 1 14 06310 00 0000 430
</t>
  </si>
  <si>
    <t>000 1 14 06313 10 0000 430</t>
  </si>
  <si>
    <t>000 1 14 06313 13 0000 430</t>
  </si>
  <si>
    <t>000 2 07 00000 00 0000 000</t>
  </si>
  <si>
    <t>Прочие безвозмездные поступления</t>
  </si>
  <si>
    <t>000 2 07 05030 05 0000 180</t>
  </si>
  <si>
    <t>Прочие безвозмездные поступления в бюджеты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</si>
  <si>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</si>
  <si>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</si>
  <si>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</si>
  <si>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</si>
  <si>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</si>
  <si>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</si>
  <si>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</si>
  <si>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</si>
  <si>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</si>
  <si>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</si>
  <si>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000 2 02 29999 00 0000 151</t>
  </si>
  <si>
    <t>000 2 02 29999 05 0000 151</t>
  </si>
  <si>
    <t>000 2 02 30022 00 0000 151</t>
  </si>
  <si>
    <t>000 2 02 30022 05 0000 151</t>
  </si>
  <si>
    <t>000 2 02 30024 00 0000 151</t>
  </si>
  <si>
    <t>000 2 02 30024 05 0000 151</t>
  </si>
  <si>
    <t>000 2 02 30029 00 0000 151</t>
  </si>
  <si>
    <t>000 2 02 30029 05 0000 151</t>
  </si>
  <si>
    <t>000 2 02 35082 00 0000 151</t>
  </si>
  <si>
    <t>000 2 02 35082 05 0000 151</t>
  </si>
  <si>
    <t>000 2 02 39999 00 0000 151</t>
  </si>
  <si>
    <t>000 2 02 39999 05 0000 151</t>
  </si>
  <si>
    <t>000 2 02 49999 00 0000 151</t>
  </si>
  <si>
    <t>000 2 02 49999 05 0000 151</t>
  </si>
  <si>
    <t>000 2 02 35485 00 0000 151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</si>
  <si>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</si>
  <si>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</si>
  <si>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</si>
  <si>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 xml:space="preserve">000 2 02 20077 00 0000 151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</si>
  <si>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</si>
  <si>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 xml:space="preserve">000 2 02 20077 05 0000 151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</si>
  <si>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</si>
  <si>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Процент исполнения назначений 2017 года</t>
  </si>
  <si>
    <t>Назначено на 2017 год</t>
  </si>
  <si>
    <t>Процент роста/снижения поступлений по сравнению с 2016 годом</t>
  </si>
  <si>
    <t xml:space="preserve">000 1 06 06000 00 0000 110
</t>
  </si>
  <si>
    <t xml:space="preserve">Земельный налог
</t>
  </si>
  <si>
    <t xml:space="preserve">000 1 06 06033 05 0000 110
</t>
  </si>
  <si>
    <t xml:space="preserve">Земельный налог с организаций, обладающих земельным участком, расположенным и границах межселенных территорий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</si>
  <si>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</si>
  <si>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</si>
  <si>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</si>
  <si>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</si>
  <si>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000 1 17 01000 00 0000 180
</t>
  </si>
  <si>
    <t>Невыясненные поступления</t>
  </si>
  <si>
    <t xml:space="preserve">000 1 17 01050 05 0000 180
</t>
  </si>
  <si>
    <t>Невыясненные поступления, зачисляемые в бюджеты муниципальных районов</t>
  </si>
  <si>
    <t>000 2 18 00000 00 000 000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</si>
  <si>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</si>
  <si>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</si>
  <si>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</si>
  <si>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</si>
  <si>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</si>
  <si>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</si>
  <si>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</si>
  <si>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</si>
  <si>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</si>
  <si>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</si>
  <si>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</si>
  <si>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000 2 02 04014 00 0000 151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</si>
  <si>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</si>
  <si>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</si>
  <si>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</si>
  <si>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реализацию федеральных целевых программ</t>
  </si>
  <si>
    <t xml:space="preserve">000 2 02 20051 05 0000 151
</t>
  </si>
  <si>
    <t xml:space="preserve">000 2 02 20051 00 0000 151
</t>
  </si>
  <si>
    <t>Субсидии бюджетам на реализацию федеральных целевых программ</t>
  </si>
  <si>
    <t>000 2 02 20216 05 0000 151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</si>
  <si>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</si>
  <si>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000 2 02 20216 00 0000 151</t>
  </si>
  <si>
    <t xml:space="preserve">Субсидии бюджетам муниципальных районовна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</si>
  <si>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000 1 11 05310 00 0000 120
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</si>
  <si>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</si>
  <si>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>000 2 02 02008 00 0000 151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</si>
  <si>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</si>
  <si>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</si>
  <si>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000 2 02 03077 00 0000 151</t>
  </si>
  <si>
    <t>000 2 02 03077 05 0000 151</t>
  </si>
  <si>
    <t>000 1 11 05013 05 0000 120</t>
  </si>
  <si>
    <t>000 1 14 06013 05 0000 430</t>
  </si>
  <si>
    <t xml:space="preserve">000 1 11 05313 10 0000 120
</t>
  </si>
  <si>
    <t xml:space="preserve">000 1 11 05313 13 0000 120
</t>
  </si>
  <si>
    <t>Сведения об исполнении бюджета  Красногорского муниципального района по доходам в разрезе видов доходов и в сравнении с соответствующим периодом прошлого года за 9 месяцев 2017 года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</si>
  <si>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</si>
  <si>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</si>
  <si>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</si>
  <si>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</si>
  <si>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Исполнено по состоянию на 01.10.2017</t>
  </si>
  <si>
    <t>Исполнено по состоянию на 01.10.2016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</si>
</sst>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##\ ###\ ###\ ##0.00_р_.;[Red]\-###\ ###\ ###\ ##0.00_р_."/>
    <numFmt numFmtId="183" formatCode="##\ ###\ ###\ ##0.00_р_.;[Red]\-##\ ###\ ###\ ##0.00_р_."/>
    <numFmt numFmtId="184" formatCode="#\ ###\ ###\ ##0.00_р_.;[Red]\-#\ ###\ ###\ 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[$-FC19]d\ mmmm\ yyyy\ &quot;г.&quot;"/>
    <numFmt numFmtId="191" formatCode="#,##0.000"/>
  </numFmts>
  <fonts count="4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name val="Times New Roman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189" fontId="7" fillId="0" borderId="10" xfId="0" applyNumberFormat="1" applyFont="1" applyBorder="1" applyAlignment="1">
      <alignment vertical="top" wrapText="1"/>
    </xf>
    <xf numFmtId="181" fontId="9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89" fontId="7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89" fontId="6" fillId="0" borderId="10" xfId="0" applyNumberFormat="1" applyFont="1" applyBorder="1" applyAlignment="1">
      <alignment vertical="top"/>
    </xf>
    <xf numFmtId="189" fontId="9" fillId="0" borderId="10" xfId="0" applyNumberFormat="1" applyFont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189" fontId="6" fillId="0" borderId="1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vertical="top"/>
    </xf>
    <xf numFmtId="189" fontId="7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189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vertical="top" wrapText="1"/>
    </xf>
    <xf numFmtId="189" fontId="6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right" vertical="top"/>
    </xf>
    <xf numFmtId="189" fontId="7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/>
    </xf>
    <xf numFmtId="189" fontId="6" fillId="0" borderId="10" xfId="0" applyNumberFormat="1" applyFont="1" applyFill="1" applyBorder="1" applyAlignment="1">
      <alignment horizontal="right" vertical="top"/>
    </xf>
    <xf numFmtId="181" fontId="10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 vertical="top"/>
    </xf>
    <xf numFmtId="4" fontId="7" fillId="0" borderId="10" xfId="0" applyNumberFormat="1" applyFont="1" applyBorder="1" applyAlignment="1">
      <alignment vertical="center" wrapText="1"/>
    </xf>
    <xf numFmtId="189" fontId="7" fillId="0" borderId="10" xfId="0" applyNumberFormat="1" applyFont="1" applyBorder="1" applyAlignment="1">
      <alignment vertical="center" wrapText="1"/>
    </xf>
    <xf numFmtId="181" fontId="10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PageLayoutView="0" workbookViewId="0" topLeftCell="A2">
      <selection activeCell="E20" sqref="E19:E20"/>
    </sheetView>
  </sheetViews>
  <sheetFormatPr defaultColWidth="9.00390625" defaultRowHeight="12.75"/>
  <cols>
    <col min="1" max="1" width="24.125" style="2" customWidth="1"/>
    <col min="2" max="2" width="65.625" style="5" customWidth="1"/>
    <col min="3" max="3" width="15.00390625" style="2" customWidth="1"/>
    <col min="4" max="4" width="13.125" style="2" customWidth="1"/>
    <col min="5" max="5" width="13.375" style="0" customWidth="1"/>
    <col min="6" max="6" width="11.625" style="0" customWidth="1"/>
    <col min="7" max="7" width="14.50390625" style="0" customWidth="1"/>
  </cols>
  <sheetData>
    <row r="1" spans="2:7" ht="15" customHeight="1" hidden="1">
      <c r="B1" s="3"/>
      <c r="D1" s="6"/>
      <c r="G1" s="6"/>
    </row>
    <row r="2" spans="1:7" ht="32.25" customHeight="1">
      <c r="A2" s="66" t="s">
        <v>236</v>
      </c>
      <c r="B2" s="66"/>
      <c r="C2" s="66"/>
      <c r="D2" s="66"/>
      <c r="E2" s="66"/>
      <c r="F2" s="66"/>
      <c r="G2" s="66"/>
    </row>
    <row r="3" spans="1:7" ht="12" customHeight="1">
      <c r="A3" s="7"/>
      <c r="B3" s="7"/>
      <c r="D3" s="8"/>
      <c r="G3" s="8" t="s">
        <v>100</v>
      </c>
    </row>
    <row r="4" spans="1:7" ht="52.5">
      <c r="A4" s="15" t="s">
        <v>59</v>
      </c>
      <c r="B4" s="16" t="s">
        <v>60</v>
      </c>
      <c r="C4" s="12" t="s">
        <v>187</v>
      </c>
      <c r="D4" s="12" t="s">
        <v>241</v>
      </c>
      <c r="E4" s="12" t="s">
        <v>242</v>
      </c>
      <c r="F4" s="13" t="s">
        <v>186</v>
      </c>
      <c r="G4" s="14" t="s">
        <v>188</v>
      </c>
    </row>
    <row r="5" spans="1:7" ht="15.75" customHeight="1">
      <c r="A5" s="17" t="s">
        <v>0</v>
      </c>
      <c r="B5" s="18" t="s">
        <v>58</v>
      </c>
      <c r="C5" s="63">
        <f>C6+C11+C17+C24+C31+C56+C58+C63+C76+C77</f>
        <v>3241549</v>
      </c>
      <c r="D5" s="64">
        <f>D6+D11+D17+D24+D31+D56+D58+D63+D76+D77+D22+D29</f>
        <v>2349731.2999999993</v>
      </c>
      <c r="E5" s="64">
        <f>E6+E11+E17+E24+E31+E56+E58+E63+E76+E77+E30</f>
        <v>2106883.900000001</v>
      </c>
      <c r="F5" s="65">
        <f>D5/C5%</f>
        <v>72.4879154996577</v>
      </c>
      <c r="G5" s="65">
        <f>D5/E5%</f>
        <v>111.52637788916601</v>
      </c>
    </row>
    <row r="6" spans="1:7" ht="24" hidden="1">
      <c r="A6" s="17" t="s">
        <v>1</v>
      </c>
      <c r="B6" s="18" t="s">
        <v>2</v>
      </c>
      <c r="C6" s="22">
        <f>C7</f>
        <v>813572</v>
      </c>
      <c r="D6" s="23">
        <f>D7</f>
        <v>591713.6</v>
      </c>
      <c r="E6" s="23">
        <f>E7</f>
        <v>535886.3</v>
      </c>
      <c r="F6" s="21">
        <f aca="true" t="shared" si="0" ref="F6:F69">D6/C6%</f>
        <v>72.73032995235823</v>
      </c>
      <c r="G6" s="21">
        <f aca="true" t="shared" si="1" ref="G6:G69">D6/E6%</f>
        <v>110.41775092962816</v>
      </c>
    </row>
    <row r="7" spans="1:7" ht="15" customHeight="1">
      <c r="A7" s="24" t="s">
        <v>3</v>
      </c>
      <c r="B7" s="25" t="s">
        <v>4</v>
      </c>
      <c r="C7" s="26">
        <v>813572</v>
      </c>
      <c r="D7" s="27">
        <v>591713.6</v>
      </c>
      <c r="E7" s="27">
        <v>535886.3</v>
      </c>
      <c r="F7" s="21">
        <f t="shared" si="0"/>
        <v>72.73032995235823</v>
      </c>
      <c r="G7" s="21">
        <f t="shared" si="1"/>
        <v>110.41775092962816</v>
      </c>
    </row>
    <row r="8" spans="1:7" ht="48" hidden="1">
      <c r="A8" s="24" t="s">
        <v>5</v>
      </c>
      <c r="B8" s="25" t="s">
        <v>107</v>
      </c>
      <c r="C8" s="26">
        <v>757762</v>
      </c>
      <c r="D8" s="27">
        <v>382736.3</v>
      </c>
      <c r="E8" s="28">
        <v>354894</v>
      </c>
      <c r="F8" s="21">
        <f t="shared" si="0"/>
        <v>50.5087745228713</v>
      </c>
      <c r="G8" s="21">
        <f t="shared" si="1"/>
        <v>107.84524393199095</v>
      </c>
    </row>
    <row r="9" spans="1:7" ht="72" hidden="1">
      <c r="A9" s="24" t="s">
        <v>6</v>
      </c>
      <c r="B9" s="25" t="s">
        <v>108</v>
      </c>
      <c r="C9" s="26">
        <v>595</v>
      </c>
      <c r="D9" s="27">
        <v>486.5</v>
      </c>
      <c r="E9" s="28">
        <v>147</v>
      </c>
      <c r="F9" s="21">
        <f t="shared" si="0"/>
        <v>81.76470588235294</v>
      </c>
      <c r="G9" s="21">
        <f t="shared" si="1"/>
        <v>330.95238095238096</v>
      </c>
    </row>
    <row r="10" spans="1:7" ht="36" hidden="1">
      <c r="A10" s="24" t="s">
        <v>7</v>
      </c>
      <c r="B10" s="25" t="s">
        <v>109</v>
      </c>
      <c r="C10" s="26">
        <v>13704</v>
      </c>
      <c r="D10" s="27">
        <v>4662.2</v>
      </c>
      <c r="E10" s="28">
        <v>6676</v>
      </c>
      <c r="F10" s="21">
        <f t="shared" si="0"/>
        <v>34.02072387624052</v>
      </c>
      <c r="G10" s="21">
        <f t="shared" si="1"/>
        <v>69.83523067705212</v>
      </c>
    </row>
    <row r="11" spans="1:7" ht="24" hidden="1">
      <c r="A11" s="17" t="s">
        <v>119</v>
      </c>
      <c r="B11" s="18" t="s">
        <v>106</v>
      </c>
      <c r="C11" s="22">
        <f>C12</f>
        <v>8319</v>
      </c>
      <c r="D11" s="23">
        <f>D12</f>
        <v>5997.1</v>
      </c>
      <c r="E11" s="23">
        <f>E12</f>
        <v>7869.1</v>
      </c>
      <c r="F11" s="21">
        <f t="shared" si="0"/>
        <v>72.0891934126698</v>
      </c>
      <c r="G11" s="21">
        <f t="shared" si="1"/>
        <v>76.21074837020753</v>
      </c>
    </row>
    <row r="12" spans="1:7" ht="24">
      <c r="A12" s="24" t="s">
        <v>84</v>
      </c>
      <c r="B12" s="25" t="s">
        <v>85</v>
      </c>
      <c r="C12" s="29">
        <f>C13+C14+C15+C16</f>
        <v>8319</v>
      </c>
      <c r="D12" s="30">
        <v>5997.1</v>
      </c>
      <c r="E12" s="30">
        <v>7869.1</v>
      </c>
      <c r="F12" s="21">
        <f t="shared" si="0"/>
        <v>72.0891934126698</v>
      </c>
      <c r="G12" s="21">
        <f t="shared" si="1"/>
        <v>76.21074837020753</v>
      </c>
    </row>
    <row r="13" spans="1:7" ht="48" hidden="1">
      <c r="A13" s="24" t="s">
        <v>86</v>
      </c>
      <c r="B13" s="25" t="s">
        <v>87</v>
      </c>
      <c r="C13" s="29">
        <v>3484</v>
      </c>
      <c r="D13" s="30">
        <v>1496.4</v>
      </c>
      <c r="E13" s="28">
        <v>1640</v>
      </c>
      <c r="F13" s="21">
        <f t="shared" si="0"/>
        <v>42.95063145809414</v>
      </c>
      <c r="G13" s="21">
        <f t="shared" si="1"/>
        <v>91.24390243902441</v>
      </c>
    </row>
    <row r="14" spans="1:7" ht="60" hidden="1">
      <c r="A14" s="24" t="s">
        <v>88</v>
      </c>
      <c r="B14" s="25" t="s">
        <v>89</v>
      </c>
      <c r="C14" s="29">
        <v>51</v>
      </c>
      <c r="D14" s="30">
        <v>16.3</v>
      </c>
      <c r="E14" s="28">
        <v>27</v>
      </c>
      <c r="F14" s="21">
        <f t="shared" si="0"/>
        <v>31.96078431372549</v>
      </c>
      <c r="G14" s="21">
        <f t="shared" si="1"/>
        <v>60.37037037037037</v>
      </c>
    </row>
    <row r="15" spans="1:7" ht="48" hidden="1">
      <c r="A15" s="24" t="s">
        <v>90</v>
      </c>
      <c r="B15" s="25" t="s">
        <v>91</v>
      </c>
      <c r="C15" s="29">
        <v>5793</v>
      </c>
      <c r="D15" s="30">
        <v>2580.1</v>
      </c>
      <c r="E15" s="28">
        <v>3413</v>
      </c>
      <c r="F15" s="21">
        <f t="shared" si="0"/>
        <v>44.53823580182979</v>
      </c>
      <c r="G15" s="21">
        <f t="shared" si="1"/>
        <v>75.59624963375329</v>
      </c>
    </row>
    <row r="16" spans="1:7" ht="48" hidden="1">
      <c r="A16" s="24" t="s">
        <v>92</v>
      </c>
      <c r="B16" s="25" t="s">
        <v>93</v>
      </c>
      <c r="C16" s="29">
        <v>-1009</v>
      </c>
      <c r="D16" s="30">
        <v>-303.5</v>
      </c>
      <c r="E16" s="28">
        <v>-258</v>
      </c>
      <c r="F16" s="21">
        <f t="shared" si="0"/>
        <v>30.079286422200198</v>
      </c>
      <c r="G16" s="21">
        <f t="shared" si="1"/>
        <v>117.63565891472868</v>
      </c>
    </row>
    <row r="17" spans="1:7" ht="15" customHeight="1" hidden="1">
      <c r="A17" s="17" t="s">
        <v>8</v>
      </c>
      <c r="B17" s="18" t="s">
        <v>9</v>
      </c>
      <c r="C17" s="22">
        <f>C19+C18+C20+C21</f>
        <v>817107</v>
      </c>
      <c r="D17" s="23">
        <f>D19+D18+D20+D21</f>
        <v>632396.4999999999</v>
      </c>
      <c r="E17" s="23">
        <f>E19+E18+E20+E21</f>
        <v>534608.3</v>
      </c>
      <c r="F17" s="21">
        <f t="shared" si="0"/>
        <v>77.39457623053039</v>
      </c>
      <c r="G17" s="21">
        <f t="shared" si="1"/>
        <v>118.29156038168503</v>
      </c>
    </row>
    <row r="18" spans="1:7" ht="24">
      <c r="A18" s="24" t="s">
        <v>120</v>
      </c>
      <c r="B18" s="25" t="s">
        <v>121</v>
      </c>
      <c r="C18" s="29">
        <v>583693</v>
      </c>
      <c r="D18" s="30">
        <v>457161.2</v>
      </c>
      <c r="E18" s="28">
        <v>362354.2</v>
      </c>
      <c r="F18" s="21">
        <f t="shared" si="0"/>
        <v>78.32220019770666</v>
      </c>
      <c r="G18" s="21">
        <f t="shared" si="1"/>
        <v>126.1641785854835</v>
      </c>
    </row>
    <row r="19" spans="1:7" ht="15" customHeight="1">
      <c r="A19" s="24" t="s">
        <v>10</v>
      </c>
      <c r="B19" s="25" t="s">
        <v>11</v>
      </c>
      <c r="C19" s="26">
        <v>192000</v>
      </c>
      <c r="D19" s="27">
        <v>148089.4</v>
      </c>
      <c r="E19" s="28">
        <v>154063.6</v>
      </c>
      <c r="F19" s="21">
        <f t="shared" si="0"/>
        <v>77.12989583333334</v>
      </c>
      <c r="G19" s="21">
        <f t="shared" si="1"/>
        <v>96.12225081070414</v>
      </c>
    </row>
    <row r="20" spans="1:7" ht="16.5" customHeight="1">
      <c r="A20" s="24" t="s">
        <v>110</v>
      </c>
      <c r="B20" s="25" t="s">
        <v>101</v>
      </c>
      <c r="C20" s="26">
        <v>780</v>
      </c>
      <c r="D20" s="27">
        <v>532.7</v>
      </c>
      <c r="E20" s="28">
        <v>740.9</v>
      </c>
      <c r="F20" s="21">
        <f t="shared" si="0"/>
        <v>68.2948717948718</v>
      </c>
      <c r="G20" s="21">
        <f t="shared" si="1"/>
        <v>71.89904170603322</v>
      </c>
    </row>
    <row r="21" spans="1:7" ht="24">
      <c r="A21" s="31" t="s">
        <v>126</v>
      </c>
      <c r="B21" s="31" t="s">
        <v>127</v>
      </c>
      <c r="C21" s="26">
        <v>40634</v>
      </c>
      <c r="D21" s="27">
        <v>26613.2</v>
      </c>
      <c r="E21" s="28">
        <v>17449.6</v>
      </c>
      <c r="F21" s="21">
        <f t="shared" si="0"/>
        <v>65.49490574395827</v>
      </c>
      <c r="G21" s="21">
        <f t="shared" si="1"/>
        <v>152.5146708234</v>
      </c>
    </row>
    <row r="22" spans="1:7" ht="13.5" customHeight="1" hidden="1">
      <c r="A22" s="17" t="s">
        <v>189</v>
      </c>
      <c r="B22" s="18" t="s">
        <v>190</v>
      </c>
      <c r="C22" s="26">
        <f>C23</f>
        <v>0</v>
      </c>
      <c r="D22" s="27">
        <f>D23</f>
        <v>-40.9</v>
      </c>
      <c r="E22" s="27">
        <f>E23</f>
        <v>0</v>
      </c>
      <c r="F22" s="21"/>
      <c r="G22" s="21"/>
    </row>
    <row r="23" spans="1:7" ht="25.5" customHeight="1">
      <c r="A23" s="24" t="s">
        <v>191</v>
      </c>
      <c r="B23" s="25" t="s">
        <v>192</v>
      </c>
      <c r="C23" s="26">
        <v>0</v>
      </c>
      <c r="D23" s="27">
        <v>-40.9</v>
      </c>
      <c r="E23" s="28">
        <v>0</v>
      </c>
      <c r="F23" s="21"/>
      <c r="G23" s="21"/>
    </row>
    <row r="24" spans="1:7" ht="16.5" customHeight="1" hidden="1">
      <c r="A24" s="17" t="s">
        <v>54</v>
      </c>
      <c r="B24" s="18" t="s">
        <v>12</v>
      </c>
      <c r="C24" s="32">
        <f>C25+C27</f>
        <v>77745</v>
      </c>
      <c r="D24" s="33">
        <f>D25+D27</f>
        <v>58009.9</v>
      </c>
      <c r="E24" s="33">
        <f>E25+E27</f>
        <v>59384.3</v>
      </c>
      <c r="F24" s="21">
        <f t="shared" si="0"/>
        <v>74.6156022895363</v>
      </c>
      <c r="G24" s="21">
        <f t="shared" si="1"/>
        <v>97.68558356333239</v>
      </c>
    </row>
    <row r="25" spans="1:7" ht="24" hidden="1">
      <c r="A25" s="24" t="s">
        <v>13</v>
      </c>
      <c r="B25" s="25" t="s">
        <v>14</v>
      </c>
      <c r="C25" s="29">
        <f>C26</f>
        <v>76345</v>
      </c>
      <c r="D25" s="30">
        <f>D26</f>
        <v>57416.9</v>
      </c>
      <c r="E25" s="30">
        <f>E26</f>
        <v>57459.3</v>
      </c>
      <c r="F25" s="21">
        <f t="shared" si="0"/>
        <v>75.20715174536643</v>
      </c>
      <c r="G25" s="21">
        <f t="shared" si="1"/>
        <v>99.92620863811428</v>
      </c>
    </row>
    <row r="26" spans="1:7" ht="39.75" customHeight="1">
      <c r="A26" s="24" t="s">
        <v>15</v>
      </c>
      <c r="B26" s="25" t="s">
        <v>122</v>
      </c>
      <c r="C26" s="29">
        <v>76345</v>
      </c>
      <c r="D26" s="30">
        <v>57416.9</v>
      </c>
      <c r="E26" s="28">
        <v>57459.3</v>
      </c>
      <c r="F26" s="21">
        <f t="shared" si="0"/>
        <v>75.20715174536643</v>
      </c>
      <c r="G26" s="21">
        <f t="shared" si="1"/>
        <v>99.92620863811428</v>
      </c>
    </row>
    <row r="27" spans="1:7" ht="6.75" customHeight="1" hidden="1">
      <c r="A27" s="24" t="s">
        <v>16</v>
      </c>
      <c r="B27" s="25" t="s">
        <v>17</v>
      </c>
      <c r="C27" s="29">
        <f>C28</f>
        <v>1400</v>
      </c>
      <c r="D27" s="30">
        <f>D28</f>
        <v>593</v>
      </c>
      <c r="E27" s="30">
        <f>E28</f>
        <v>1925</v>
      </c>
      <c r="F27" s="21">
        <f t="shared" si="0"/>
        <v>42.357142857142854</v>
      </c>
      <c r="G27" s="21">
        <f t="shared" si="1"/>
        <v>30.805194805194805</v>
      </c>
    </row>
    <row r="28" spans="1:7" ht="24">
      <c r="A28" s="24" t="s">
        <v>55</v>
      </c>
      <c r="B28" s="25" t="s">
        <v>74</v>
      </c>
      <c r="C28" s="26">
        <v>1400</v>
      </c>
      <c r="D28" s="27">
        <v>593</v>
      </c>
      <c r="E28" s="28">
        <v>1925</v>
      </c>
      <c r="F28" s="21">
        <f t="shared" si="0"/>
        <v>42.357142857142854</v>
      </c>
      <c r="G28" s="21">
        <f t="shared" si="1"/>
        <v>30.805194805194805</v>
      </c>
    </row>
    <row r="29" spans="1:7" ht="17.25" customHeight="1" hidden="1">
      <c r="A29" s="24" t="s">
        <v>193</v>
      </c>
      <c r="B29" s="25" t="s">
        <v>194</v>
      </c>
      <c r="C29" s="26">
        <f>C30</f>
        <v>0</v>
      </c>
      <c r="D29" s="27">
        <f>D30</f>
        <v>0.2</v>
      </c>
      <c r="E29" s="27">
        <f>E30</f>
        <v>0.6</v>
      </c>
      <c r="F29" s="21"/>
      <c r="G29" s="21">
        <f t="shared" si="1"/>
        <v>33.333333333333336</v>
      </c>
    </row>
    <row r="30" spans="1:7" ht="26.25" customHeight="1">
      <c r="A30" s="24" t="s">
        <v>195</v>
      </c>
      <c r="B30" s="25" t="s">
        <v>196</v>
      </c>
      <c r="C30" s="26">
        <v>0</v>
      </c>
      <c r="D30" s="27">
        <v>0.2</v>
      </c>
      <c r="E30" s="28">
        <v>0.6</v>
      </c>
      <c r="F30" s="21"/>
      <c r="G30" s="21">
        <f t="shared" si="1"/>
        <v>33.333333333333336</v>
      </c>
    </row>
    <row r="31" spans="1:7" ht="24" hidden="1">
      <c r="A31" s="17" t="s">
        <v>18</v>
      </c>
      <c r="B31" s="18" t="s">
        <v>19</v>
      </c>
      <c r="C31" s="22">
        <f>C32+C34+C49+C52</f>
        <v>1001074</v>
      </c>
      <c r="D31" s="23">
        <f>D32+D34+D49+D52</f>
        <v>618224.4</v>
      </c>
      <c r="E31" s="23">
        <f>E32+E34+E49+E52</f>
        <v>647985.5000000001</v>
      </c>
      <c r="F31" s="21">
        <f t="shared" si="0"/>
        <v>61.75611393363528</v>
      </c>
      <c r="G31" s="21">
        <f t="shared" si="1"/>
        <v>95.4071348818762</v>
      </c>
    </row>
    <row r="32" spans="1:7" ht="48" hidden="1">
      <c r="A32" s="34" t="s">
        <v>70</v>
      </c>
      <c r="B32" s="35" t="s">
        <v>128</v>
      </c>
      <c r="C32" s="29">
        <f>C33</f>
        <v>0</v>
      </c>
      <c r="D32" s="30">
        <f>D33</f>
        <v>0</v>
      </c>
      <c r="E32" s="30">
        <f>E33</f>
        <v>2043.4</v>
      </c>
      <c r="F32" s="21" t="e">
        <f t="shared" si="0"/>
        <v>#DIV/0!</v>
      </c>
      <c r="G32" s="21">
        <f t="shared" si="1"/>
        <v>0</v>
      </c>
    </row>
    <row r="33" spans="1:7" ht="36">
      <c r="A33" s="34" t="s">
        <v>71</v>
      </c>
      <c r="B33" s="35" t="s">
        <v>72</v>
      </c>
      <c r="C33" s="29">
        <v>0</v>
      </c>
      <c r="D33" s="62">
        <v>0</v>
      </c>
      <c r="E33" s="28">
        <v>2043.4</v>
      </c>
      <c r="F33" s="21"/>
      <c r="G33" s="21"/>
    </row>
    <row r="34" spans="1:7" ht="60" hidden="1">
      <c r="A34" s="24" t="s">
        <v>20</v>
      </c>
      <c r="B34" s="25" t="s">
        <v>111</v>
      </c>
      <c r="C34" s="26">
        <f>C35+C39+C41</f>
        <v>759726</v>
      </c>
      <c r="D34" s="27">
        <f>D35+D39+D41+D46</f>
        <v>593285.4</v>
      </c>
      <c r="E34" s="27">
        <f>E35+E39+E41+E46</f>
        <v>585857.9</v>
      </c>
      <c r="F34" s="21">
        <f t="shared" si="0"/>
        <v>78.09202265027129</v>
      </c>
      <c r="G34" s="21">
        <f t="shared" si="1"/>
        <v>101.26779889799215</v>
      </c>
    </row>
    <row r="35" spans="1:7" ht="48" hidden="1">
      <c r="A35" s="24" t="s">
        <v>21</v>
      </c>
      <c r="B35" s="25" t="s">
        <v>22</v>
      </c>
      <c r="C35" s="36">
        <f>C37+C38</f>
        <v>604898</v>
      </c>
      <c r="D35" s="37">
        <f>D37+D38+D36</f>
        <v>484355.9</v>
      </c>
      <c r="E35" s="37">
        <f>E37+E38</f>
        <v>529343.1</v>
      </c>
      <c r="F35" s="21">
        <f t="shared" si="0"/>
        <v>80.07232624343278</v>
      </c>
      <c r="G35" s="21">
        <f t="shared" si="1"/>
        <v>91.50131549839793</v>
      </c>
    </row>
    <row r="36" spans="1:7" ht="65.25" customHeight="1">
      <c r="A36" s="24" t="s">
        <v>232</v>
      </c>
      <c r="B36" s="25" t="s">
        <v>237</v>
      </c>
      <c r="C36" s="36">
        <v>0</v>
      </c>
      <c r="D36" s="30">
        <v>196299.4</v>
      </c>
      <c r="E36" s="37">
        <v>0</v>
      </c>
      <c r="F36" s="21"/>
      <c r="G36" s="21"/>
    </row>
    <row r="37" spans="1:7" ht="53.25" customHeight="1">
      <c r="A37" s="24" t="s">
        <v>65</v>
      </c>
      <c r="B37" s="38" t="s">
        <v>94</v>
      </c>
      <c r="C37" s="39">
        <v>352245</v>
      </c>
      <c r="D37" s="40">
        <v>93611.7</v>
      </c>
      <c r="E37" s="28">
        <v>320962.2</v>
      </c>
      <c r="F37" s="21">
        <f>(D37+D36)/C37%</f>
        <v>82.3038226234581</v>
      </c>
      <c r="G37" s="21">
        <f>(D37+D36)/E37%</f>
        <v>90.32562089866032</v>
      </c>
    </row>
    <row r="38" spans="1:7" ht="51" customHeight="1">
      <c r="A38" s="24" t="s">
        <v>95</v>
      </c>
      <c r="B38" s="38" t="s">
        <v>96</v>
      </c>
      <c r="C38" s="29">
        <v>252653</v>
      </c>
      <c r="D38" s="30">
        <v>194444.8</v>
      </c>
      <c r="E38" s="28">
        <v>208380.9</v>
      </c>
      <c r="F38" s="21">
        <f t="shared" si="0"/>
        <v>76.9612076642668</v>
      </c>
      <c r="G38" s="21">
        <f t="shared" si="1"/>
        <v>93.31219895873375</v>
      </c>
    </row>
    <row r="39" spans="1:7" ht="51.75" customHeight="1" hidden="1">
      <c r="A39" s="24" t="s">
        <v>102</v>
      </c>
      <c r="B39" s="38" t="s">
        <v>104</v>
      </c>
      <c r="C39" s="26">
        <f>C40</f>
        <v>78128</v>
      </c>
      <c r="D39" s="27">
        <f>D40</f>
        <v>56001.1</v>
      </c>
      <c r="E39" s="27">
        <f>E40</f>
        <v>3774.2</v>
      </c>
      <c r="F39" s="21">
        <f t="shared" si="0"/>
        <v>71.67865553962729</v>
      </c>
      <c r="G39" s="21">
        <f t="shared" si="1"/>
        <v>1483.7872926712946</v>
      </c>
    </row>
    <row r="40" spans="1:7" ht="48">
      <c r="A40" s="24" t="s">
        <v>103</v>
      </c>
      <c r="B40" s="38" t="s">
        <v>105</v>
      </c>
      <c r="C40" s="26">
        <v>78128</v>
      </c>
      <c r="D40" s="27">
        <v>56001.1</v>
      </c>
      <c r="E40" s="41">
        <v>3774.2</v>
      </c>
      <c r="F40" s="21">
        <f t="shared" si="0"/>
        <v>71.67865553962729</v>
      </c>
      <c r="G40" s="21">
        <f t="shared" si="1"/>
        <v>1483.7872926712946</v>
      </c>
    </row>
    <row r="41" spans="1:7" ht="24" hidden="1">
      <c r="A41" s="34" t="s">
        <v>73</v>
      </c>
      <c r="B41" s="35" t="s">
        <v>131</v>
      </c>
      <c r="C41" s="26">
        <f>C42+C43+C44+C45</f>
        <v>76700</v>
      </c>
      <c r="D41" s="27">
        <f>D42+D43+D44+D45</f>
        <v>52836.3</v>
      </c>
      <c r="E41" s="27">
        <f>E42+E43+E44+E45</f>
        <v>52733.299999999996</v>
      </c>
      <c r="F41" s="21">
        <f t="shared" si="0"/>
        <v>68.88696219035202</v>
      </c>
      <c r="G41" s="21">
        <f t="shared" si="1"/>
        <v>100.19532250020387</v>
      </c>
    </row>
    <row r="42" spans="1:7" ht="36">
      <c r="A42" s="34" t="s">
        <v>141</v>
      </c>
      <c r="B42" s="35" t="s">
        <v>140</v>
      </c>
      <c r="C42" s="29">
        <v>1100</v>
      </c>
      <c r="D42" s="30">
        <v>3543.6</v>
      </c>
      <c r="E42" s="28">
        <v>979.6</v>
      </c>
      <c r="F42" s="21">
        <f t="shared" si="0"/>
        <v>322.1454545454545</v>
      </c>
      <c r="G42" s="21">
        <f t="shared" si="1"/>
        <v>361.7394855042875</v>
      </c>
    </row>
    <row r="43" spans="1:7" ht="39.75" customHeight="1">
      <c r="A43" s="34" t="s">
        <v>142</v>
      </c>
      <c r="B43" s="35" t="s">
        <v>143</v>
      </c>
      <c r="C43" s="29">
        <v>2600</v>
      </c>
      <c r="D43" s="30">
        <v>3024.4</v>
      </c>
      <c r="E43" s="28">
        <v>2149.9</v>
      </c>
      <c r="F43" s="21">
        <f t="shared" si="0"/>
        <v>116.32307692307693</v>
      </c>
      <c r="G43" s="21">
        <f t="shared" si="1"/>
        <v>140.67631052607098</v>
      </c>
    </row>
    <row r="44" spans="1:7" ht="36">
      <c r="A44" s="34" t="s">
        <v>79</v>
      </c>
      <c r="B44" s="25" t="s">
        <v>133</v>
      </c>
      <c r="C44" s="26">
        <v>68000</v>
      </c>
      <c r="D44" s="27">
        <v>42683.9</v>
      </c>
      <c r="E44" s="28">
        <v>43636.7</v>
      </c>
      <c r="F44" s="21">
        <f t="shared" si="0"/>
        <v>62.77044117647059</v>
      </c>
      <c r="G44" s="21">
        <f t="shared" si="1"/>
        <v>97.8165168310161</v>
      </c>
    </row>
    <row r="45" spans="1:7" ht="36">
      <c r="A45" s="34" t="s">
        <v>80</v>
      </c>
      <c r="B45" s="25" t="s">
        <v>132</v>
      </c>
      <c r="C45" s="26">
        <v>5000</v>
      </c>
      <c r="D45" s="27">
        <v>3584.4</v>
      </c>
      <c r="E45" s="28">
        <v>5967.1</v>
      </c>
      <c r="F45" s="21">
        <f t="shared" si="0"/>
        <v>71.688</v>
      </c>
      <c r="G45" s="21">
        <f t="shared" si="1"/>
        <v>60.06938043605771</v>
      </c>
    </row>
    <row r="46" spans="1:7" ht="27.75" customHeight="1" hidden="1">
      <c r="A46" s="34" t="s">
        <v>225</v>
      </c>
      <c r="B46" s="25" t="s">
        <v>226</v>
      </c>
      <c r="C46" s="26">
        <f>C48</f>
        <v>0</v>
      </c>
      <c r="D46" s="26">
        <f>D48+D47</f>
        <v>92.1</v>
      </c>
      <c r="E46" s="26">
        <f>E47</f>
        <v>7.3</v>
      </c>
      <c r="F46" s="21"/>
      <c r="G46" s="21"/>
    </row>
    <row r="47" spans="1:7" ht="72">
      <c r="A47" s="34" t="s">
        <v>234</v>
      </c>
      <c r="B47" s="25" t="s">
        <v>238</v>
      </c>
      <c r="C47" s="26"/>
      <c r="D47" s="26">
        <v>57.5</v>
      </c>
      <c r="E47" s="26">
        <v>7.3</v>
      </c>
      <c r="F47" s="21"/>
      <c r="G47" s="21"/>
    </row>
    <row r="48" spans="1:7" ht="76.5" customHeight="1">
      <c r="A48" s="34" t="s">
        <v>235</v>
      </c>
      <c r="B48" s="35" t="s">
        <v>239</v>
      </c>
      <c r="C48" s="26">
        <v>0</v>
      </c>
      <c r="D48" s="27">
        <v>34.6</v>
      </c>
      <c r="E48" s="28">
        <v>0</v>
      </c>
      <c r="F48" s="21"/>
      <c r="G48" s="21"/>
    </row>
    <row r="49" spans="1:7" ht="17.25" customHeight="1" hidden="1">
      <c r="A49" s="24" t="s">
        <v>23</v>
      </c>
      <c r="B49" s="25" t="s">
        <v>24</v>
      </c>
      <c r="C49" s="26">
        <f aca="true" t="shared" si="2" ref="C49:E50">C50</f>
        <v>1348</v>
      </c>
      <c r="D49" s="27">
        <f t="shared" si="2"/>
        <v>983.5</v>
      </c>
      <c r="E49" s="27">
        <f t="shared" si="2"/>
        <v>206.4</v>
      </c>
      <c r="F49" s="21">
        <f t="shared" si="0"/>
        <v>72.95994065281899</v>
      </c>
      <c r="G49" s="21">
        <f t="shared" si="1"/>
        <v>476.5019379844961</v>
      </c>
    </row>
    <row r="50" spans="1:7" ht="36" hidden="1">
      <c r="A50" s="24" t="s">
        <v>25</v>
      </c>
      <c r="B50" s="25" t="s">
        <v>75</v>
      </c>
      <c r="C50" s="26">
        <f t="shared" si="2"/>
        <v>1348</v>
      </c>
      <c r="D50" s="27">
        <f t="shared" si="2"/>
        <v>983.5</v>
      </c>
      <c r="E50" s="27">
        <f t="shared" si="2"/>
        <v>206.4</v>
      </c>
      <c r="F50" s="21">
        <f t="shared" si="0"/>
        <v>72.95994065281899</v>
      </c>
      <c r="G50" s="21">
        <f t="shared" si="1"/>
        <v>476.5019379844961</v>
      </c>
    </row>
    <row r="51" spans="1:7" ht="36">
      <c r="A51" s="24" t="s">
        <v>56</v>
      </c>
      <c r="B51" s="25" t="s">
        <v>123</v>
      </c>
      <c r="C51" s="26">
        <v>1348</v>
      </c>
      <c r="D51" s="27">
        <v>983.5</v>
      </c>
      <c r="E51" s="28">
        <v>206.4</v>
      </c>
      <c r="F51" s="21">
        <f t="shared" si="0"/>
        <v>72.95994065281899</v>
      </c>
      <c r="G51" s="21">
        <f t="shared" si="1"/>
        <v>476.5019379844961</v>
      </c>
    </row>
    <row r="52" spans="1:7" ht="60" hidden="1">
      <c r="A52" s="24" t="s">
        <v>57</v>
      </c>
      <c r="B52" s="25" t="s">
        <v>76</v>
      </c>
      <c r="C52" s="26">
        <f>C53</f>
        <v>240000</v>
      </c>
      <c r="D52" s="27">
        <f>D53</f>
        <v>23955.5</v>
      </c>
      <c r="E52" s="27">
        <f>E53</f>
        <v>59877.8</v>
      </c>
      <c r="F52" s="21">
        <f t="shared" si="0"/>
        <v>9.981458333333334</v>
      </c>
      <c r="G52" s="21">
        <f t="shared" si="1"/>
        <v>40.00731489800894</v>
      </c>
    </row>
    <row r="53" spans="1:7" ht="52.5" customHeight="1" hidden="1">
      <c r="A53" s="24" t="s">
        <v>136</v>
      </c>
      <c r="B53" s="25" t="s">
        <v>137</v>
      </c>
      <c r="C53" s="26">
        <f>C54+C55</f>
        <v>240000</v>
      </c>
      <c r="D53" s="27">
        <f>D54+D55</f>
        <v>23955.5</v>
      </c>
      <c r="E53" s="27">
        <f>E54+E55</f>
        <v>59877.8</v>
      </c>
      <c r="F53" s="21">
        <f t="shared" si="0"/>
        <v>9.981458333333334</v>
      </c>
      <c r="G53" s="21">
        <f t="shared" si="1"/>
        <v>40.00731489800894</v>
      </c>
    </row>
    <row r="54" spans="1:7" ht="62.25" customHeight="1">
      <c r="A54" s="34" t="s">
        <v>61</v>
      </c>
      <c r="B54" s="35" t="s">
        <v>134</v>
      </c>
      <c r="C54" s="29">
        <v>90000</v>
      </c>
      <c r="D54" s="30">
        <v>23955.5</v>
      </c>
      <c r="E54" s="28">
        <v>59877.8</v>
      </c>
      <c r="F54" s="21">
        <f t="shared" si="0"/>
        <v>26.61722222222222</v>
      </c>
      <c r="G54" s="21">
        <f t="shared" si="1"/>
        <v>40.00731489800894</v>
      </c>
    </row>
    <row r="55" spans="1:7" ht="72">
      <c r="A55" s="24" t="s">
        <v>81</v>
      </c>
      <c r="B55" s="25" t="s">
        <v>135</v>
      </c>
      <c r="C55" s="29">
        <v>150000</v>
      </c>
      <c r="D55" s="30">
        <v>0</v>
      </c>
      <c r="E55" s="28">
        <v>0</v>
      </c>
      <c r="F55" s="21">
        <f t="shared" si="0"/>
        <v>0</v>
      </c>
      <c r="G55" s="21"/>
    </row>
    <row r="56" spans="1:7" ht="16.5" customHeight="1" hidden="1">
      <c r="A56" s="42" t="s">
        <v>26</v>
      </c>
      <c r="B56" s="43" t="s">
        <v>27</v>
      </c>
      <c r="C56" s="32">
        <f>C57</f>
        <v>2488</v>
      </c>
      <c r="D56" s="33">
        <f>D57</f>
        <v>12845</v>
      </c>
      <c r="E56" s="33">
        <f>E57</f>
        <v>1759.6</v>
      </c>
      <c r="F56" s="21">
        <f t="shared" si="0"/>
        <v>516.2781350482315</v>
      </c>
      <c r="G56" s="21">
        <f t="shared" si="1"/>
        <v>729.9954535121618</v>
      </c>
    </row>
    <row r="57" spans="1:7" ht="17.25" customHeight="1">
      <c r="A57" s="34" t="s">
        <v>28</v>
      </c>
      <c r="B57" s="35" t="s">
        <v>29</v>
      </c>
      <c r="C57" s="29">
        <v>2488</v>
      </c>
      <c r="D57" s="30">
        <v>12845</v>
      </c>
      <c r="E57" s="28">
        <v>1759.6</v>
      </c>
      <c r="F57" s="21">
        <f t="shared" si="0"/>
        <v>516.2781350482315</v>
      </c>
      <c r="G57" s="21">
        <f t="shared" si="1"/>
        <v>729.9954535121618</v>
      </c>
    </row>
    <row r="58" spans="1:7" ht="24" hidden="1">
      <c r="A58" s="44" t="s">
        <v>154</v>
      </c>
      <c r="B58" s="45" t="s">
        <v>155</v>
      </c>
      <c r="C58" s="46">
        <f>C59+C61</f>
        <v>5400</v>
      </c>
      <c r="D58" s="47">
        <f>D59+D61</f>
        <v>5846.9</v>
      </c>
      <c r="E58" s="47">
        <f>E59+E61</f>
        <v>150.7</v>
      </c>
      <c r="F58" s="21">
        <f t="shared" si="0"/>
        <v>108.27592592592592</v>
      </c>
      <c r="G58" s="21">
        <f t="shared" si="1"/>
        <v>3879.827471798275</v>
      </c>
    </row>
    <row r="59" spans="1:7" ht="18" customHeight="1" hidden="1">
      <c r="A59" s="48" t="s">
        <v>156</v>
      </c>
      <c r="B59" s="49" t="s">
        <v>157</v>
      </c>
      <c r="C59" s="50">
        <f>C60</f>
        <v>2300</v>
      </c>
      <c r="D59" s="51">
        <f>D60</f>
        <v>1815</v>
      </c>
      <c r="E59" s="51">
        <f>E60</f>
        <v>5.2</v>
      </c>
      <c r="F59" s="21">
        <f t="shared" si="0"/>
        <v>78.91304347826087</v>
      </c>
      <c r="G59" s="21">
        <f t="shared" si="1"/>
        <v>34903.84615384615</v>
      </c>
    </row>
    <row r="60" spans="1:7" ht="24">
      <c r="A60" s="48" t="s">
        <v>158</v>
      </c>
      <c r="B60" s="49" t="s">
        <v>159</v>
      </c>
      <c r="C60" s="50">
        <v>2300</v>
      </c>
      <c r="D60" s="51">
        <v>1815</v>
      </c>
      <c r="E60" s="28">
        <v>5.2</v>
      </c>
      <c r="F60" s="21">
        <f t="shared" si="0"/>
        <v>78.91304347826087</v>
      </c>
      <c r="G60" s="21">
        <f t="shared" si="1"/>
        <v>34903.84615384615</v>
      </c>
    </row>
    <row r="61" spans="1:7" ht="15" customHeight="1" hidden="1">
      <c r="A61" s="48" t="s">
        <v>160</v>
      </c>
      <c r="B61" s="49" t="s">
        <v>161</v>
      </c>
      <c r="C61" s="50">
        <f>C62</f>
        <v>3100</v>
      </c>
      <c r="D61" s="51">
        <f>D62</f>
        <v>4031.9</v>
      </c>
      <c r="E61" s="51">
        <f>E62</f>
        <v>145.5</v>
      </c>
      <c r="F61" s="21"/>
      <c r="G61" s="21">
        <f t="shared" si="1"/>
        <v>2771.0652920962198</v>
      </c>
    </row>
    <row r="62" spans="1:7" ht="15.75" customHeight="1">
      <c r="A62" s="48" t="s">
        <v>162</v>
      </c>
      <c r="B62" s="49" t="s">
        <v>163</v>
      </c>
      <c r="C62" s="50">
        <v>3100</v>
      </c>
      <c r="D62" s="51">
        <v>4031.9</v>
      </c>
      <c r="E62" s="28">
        <v>145.5</v>
      </c>
      <c r="F62" s="21"/>
      <c r="G62" s="21">
        <f t="shared" si="1"/>
        <v>2771.0652920962198</v>
      </c>
    </row>
    <row r="63" spans="1:7" ht="17.25" customHeight="1" hidden="1">
      <c r="A63" s="42" t="s">
        <v>30</v>
      </c>
      <c r="B63" s="43" t="s">
        <v>31</v>
      </c>
      <c r="C63" s="32">
        <f>C64+C66+C68</f>
        <v>119984</v>
      </c>
      <c r="D63" s="33">
        <f>D64+D66+D68</f>
        <v>103337.9</v>
      </c>
      <c r="E63" s="33">
        <f>E64+E66+E68</f>
        <v>121572.6</v>
      </c>
      <c r="F63" s="21">
        <f t="shared" si="0"/>
        <v>86.12640018669155</v>
      </c>
      <c r="G63" s="21">
        <f t="shared" si="1"/>
        <v>85.0009788389818</v>
      </c>
    </row>
    <row r="64" spans="1:7" ht="15.75" customHeight="1" hidden="1">
      <c r="A64" s="34" t="s">
        <v>32</v>
      </c>
      <c r="B64" s="35" t="s">
        <v>33</v>
      </c>
      <c r="C64" s="29">
        <f>C65</f>
        <v>11792</v>
      </c>
      <c r="D64" s="30">
        <f>D65</f>
        <v>12438.4</v>
      </c>
      <c r="E64" s="30">
        <f>E65</f>
        <v>28368.9</v>
      </c>
      <c r="F64" s="21">
        <f t="shared" si="0"/>
        <v>105.48168249660786</v>
      </c>
      <c r="G64" s="21">
        <f t="shared" si="1"/>
        <v>43.845196676642374</v>
      </c>
    </row>
    <row r="65" spans="1:7" ht="24">
      <c r="A65" s="34" t="s">
        <v>34</v>
      </c>
      <c r="B65" s="35" t="s">
        <v>112</v>
      </c>
      <c r="C65" s="29">
        <v>11792</v>
      </c>
      <c r="D65" s="30">
        <v>12438.4</v>
      </c>
      <c r="E65" s="28">
        <v>28368.9</v>
      </c>
      <c r="F65" s="21">
        <f t="shared" si="0"/>
        <v>105.48168249660786</v>
      </c>
      <c r="G65" s="21">
        <f t="shared" si="1"/>
        <v>43.845196676642374</v>
      </c>
    </row>
    <row r="66" spans="1:7" ht="60" hidden="1">
      <c r="A66" s="34" t="s">
        <v>62</v>
      </c>
      <c r="B66" s="35" t="s">
        <v>125</v>
      </c>
      <c r="C66" s="29">
        <f>C67</f>
        <v>36192</v>
      </c>
      <c r="D66" s="30">
        <f>D67</f>
        <v>27497</v>
      </c>
      <c r="E66" s="30">
        <f>E67</f>
        <v>30441.2</v>
      </c>
      <c r="F66" s="21">
        <f t="shared" si="0"/>
        <v>75.97535366931918</v>
      </c>
      <c r="G66" s="21">
        <f t="shared" si="1"/>
        <v>90.32823935981497</v>
      </c>
    </row>
    <row r="67" spans="1:7" ht="60">
      <c r="A67" s="34" t="s">
        <v>64</v>
      </c>
      <c r="B67" s="35" t="s">
        <v>113</v>
      </c>
      <c r="C67" s="29">
        <v>36192</v>
      </c>
      <c r="D67" s="30">
        <v>27497</v>
      </c>
      <c r="E67" s="41">
        <v>30441.2</v>
      </c>
      <c r="F67" s="21">
        <f t="shared" si="0"/>
        <v>75.97535366931918</v>
      </c>
      <c r="G67" s="21">
        <f t="shared" si="1"/>
        <v>90.32823935981497</v>
      </c>
    </row>
    <row r="68" spans="1:7" ht="24" hidden="1">
      <c r="A68" s="24" t="s">
        <v>52</v>
      </c>
      <c r="B68" s="25" t="s">
        <v>114</v>
      </c>
      <c r="C68" s="36">
        <f>C69+C73</f>
        <v>72000</v>
      </c>
      <c r="D68" s="37">
        <f>D69+D73</f>
        <v>63402.5</v>
      </c>
      <c r="E68" s="37">
        <f>E69+E73</f>
        <v>62762.5</v>
      </c>
      <c r="F68" s="21">
        <f t="shared" si="0"/>
        <v>88.05902777777777</v>
      </c>
      <c r="G68" s="21">
        <f t="shared" si="1"/>
        <v>101.0197171878112</v>
      </c>
    </row>
    <row r="69" spans="1:7" ht="24" hidden="1">
      <c r="A69" s="24" t="s">
        <v>53</v>
      </c>
      <c r="B69" s="25" t="s">
        <v>35</v>
      </c>
      <c r="C69" s="39">
        <f>C71+C72</f>
        <v>35500</v>
      </c>
      <c r="D69" s="40">
        <f>D71+D72+D70</f>
        <v>29660.399999999998</v>
      </c>
      <c r="E69" s="40">
        <f>E71+E72</f>
        <v>36333.4</v>
      </c>
      <c r="F69" s="21">
        <f t="shared" si="0"/>
        <v>83.55042253521127</v>
      </c>
      <c r="G69" s="21">
        <f t="shared" si="1"/>
        <v>81.63397865325017</v>
      </c>
    </row>
    <row r="70" spans="1:7" ht="45" customHeight="1">
      <c r="A70" s="24" t="s">
        <v>233</v>
      </c>
      <c r="B70" s="25" t="s">
        <v>240</v>
      </c>
      <c r="C70" s="39"/>
      <c r="D70" s="40">
        <v>102.6</v>
      </c>
      <c r="E70" s="40"/>
      <c r="F70" s="21"/>
      <c r="G70" s="21"/>
    </row>
    <row r="71" spans="1:7" ht="36">
      <c r="A71" s="24" t="s">
        <v>66</v>
      </c>
      <c r="B71" s="25" t="s">
        <v>97</v>
      </c>
      <c r="C71" s="39">
        <v>13500</v>
      </c>
      <c r="D71" s="40">
        <v>10905</v>
      </c>
      <c r="E71" s="28">
        <v>24777.8</v>
      </c>
      <c r="F71" s="21">
        <f>D71/C71%</f>
        <v>80.77777777777777</v>
      </c>
      <c r="G71" s="21">
        <f>D71/E71%</f>
        <v>44.01117129042934</v>
      </c>
    </row>
    <row r="72" spans="1:7" ht="36">
      <c r="A72" s="24" t="s">
        <v>98</v>
      </c>
      <c r="B72" s="25" t="s">
        <v>99</v>
      </c>
      <c r="C72" s="39">
        <v>22000</v>
      </c>
      <c r="D72" s="40">
        <v>18652.8</v>
      </c>
      <c r="E72" s="28">
        <v>11555.6</v>
      </c>
      <c r="F72" s="21">
        <f>D72/C72%</f>
        <v>84.78545454545454</v>
      </c>
      <c r="G72" s="21">
        <f>D72/E72%</f>
        <v>161.4178407006127</v>
      </c>
    </row>
    <row r="73" spans="1:7" ht="53.25" customHeight="1" hidden="1">
      <c r="A73" s="24" t="s">
        <v>147</v>
      </c>
      <c r="B73" s="25" t="s">
        <v>146</v>
      </c>
      <c r="C73" s="39">
        <f>C74+C75</f>
        <v>36500</v>
      </c>
      <c r="D73" s="40">
        <f>D74+D75</f>
        <v>33742.1</v>
      </c>
      <c r="E73" s="40">
        <f>E74+E75</f>
        <v>26429.1</v>
      </c>
      <c r="F73" s="21">
        <f>D73/C73%</f>
        <v>92.44410958904109</v>
      </c>
      <c r="G73" s="21">
        <f>D73/E73%</f>
        <v>127.6702574056627</v>
      </c>
    </row>
    <row r="74" spans="1:7" ht="63" customHeight="1">
      <c r="A74" s="24" t="s">
        <v>148</v>
      </c>
      <c r="B74" s="25" t="s">
        <v>144</v>
      </c>
      <c r="C74" s="50">
        <v>24000</v>
      </c>
      <c r="D74" s="51">
        <v>25105.5</v>
      </c>
      <c r="E74" s="28">
        <v>21996.1</v>
      </c>
      <c r="F74" s="21">
        <f>D74/C74%</f>
        <v>104.60625</v>
      </c>
      <c r="G74" s="21">
        <f>D74/E74%</f>
        <v>114.13614231613786</v>
      </c>
    </row>
    <row r="75" spans="1:7" ht="62.25" customHeight="1">
      <c r="A75" s="24" t="s">
        <v>149</v>
      </c>
      <c r="B75" s="25" t="s">
        <v>145</v>
      </c>
      <c r="C75" s="50">
        <v>12500</v>
      </c>
      <c r="D75" s="51">
        <v>8636.6</v>
      </c>
      <c r="E75" s="28">
        <v>4433</v>
      </c>
      <c r="F75" s="21">
        <f aca="true" t="shared" si="3" ref="F75:F123">D75/C75%</f>
        <v>69.0928</v>
      </c>
      <c r="G75" s="21">
        <f aca="true" t="shared" si="4" ref="G75:G123">D75/E75%</f>
        <v>194.82517482517483</v>
      </c>
    </row>
    <row r="76" spans="1:7" ht="16.5" customHeight="1">
      <c r="A76" s="24" t="s">
        <v>36</v>
      </c>
      <c r="B76" s="25" t="s">
        <v>115</v>
      </c>
      <c r="C76" s="26">
        <v>302521</v>
      </c>
      <c r="D76" s="27">
        <v>276820.9</v>
      </c>
      <c r="E76" s="28">
        <v>194024.7</v>
      </c>
      <c r="F76" s="21">
        <f t="shared" si="3"/>
        <v>91.50468893068582</v>
      </c>
      <c r="G76" s="21">
        <f t="shared" si="4"/>
        <v>142.6730204968749</v>
      </c>
    </row>
    <row r="77" spans="1:7" ht="14.25" customHeight="1" hidden="1">
      <c r="A77" s="17" t="s">
        <v>37</v>
      </c>
      <c r="B77" s="18" t="s">
        <v>38</v>
      </c>
      <c r="C77" s="22">
        <f>C80</f>
        <v>93339</v>
      </c>
      <c r="D77" s="23">
        <f>D78+D80</f>
        <v>44579.799999999996</v>
      </c>
      <c r="E77" s="23">
        <f>E78+E80</f>
        <v>3642.2</v>
      </c>
      <c r="F77" s="21">
        <f t="shared" si="3"/>
        <v>47.761171643150234</v>
      </c>
      <c r="G77" s="21">
        <f t="shared" si="4"/>
        <v>1223.9800120806105</v>
      </c>
    </row>
    <row r="78" spans="1:7" ht="17.25" customHeight="1" hidden="1">
      <c r="A78" s="24" t="s">
        <v>197</v>
      </c>
      <c r="B78" s="25" t="s">
        <v>198</v>
      </c>
      <c r="C78" s="22">
        <f>C79</f>
        <v>0</v>
      </c>
      <c r="D78" s="27">
        <f>D79</f>
        <v>173.1</v>
      </c>
      <c r="E78" s="27">
        <f>E79</f>
        <v>26.5</v>
      </c>
      <c r="F78" s="21"/>
      <c r="G78" s="21">
        <f t="shared" si="4"/>
        <v>653.2075471698113</v>
      </c>
    </row>
    <row r="79" spans="1:7" ht="24.75" customHeight="1">
      <c r="A79" s="24" t="s">
        <v>199</v>
      </c>
      <c r="B79" s="25" t="s">
        <v>200</v>
      </c>
      <c r="C79" s="26">
        <v>0</v>
      </c>
      <c r="D79" s="27">
        <v>173.1</v>
      </c>
      <c r="E79" s="28">
        <v>26.5</v>
      </c>
      <c r="F79" s="21"/>
      <c r="G79" s="21">
        <f t="shared" si="4"/>
        <v>653.2075471698113</v>
      </c>
    </row>
    <row r="80" spans="1:7" ht="15" customHeight="1" hidden="1">
      <c r="A80" s="24" t="s">
        <v>39</v>
      </c>
      <c r="B80" s="25" t="s">
        <v>38</v>
      </c>
      <c r="C80" s="26">
        <f>C81</f>
        <v>93339</v>
      </c>
      <c r="D80" s="27">
        <f>D81</f>
        <v>44406.7</v>
      </c>
      <c r="E80" s="27">
        <f>E81</f>
        <v>3615.7</v>
      </c>
      <c r="F80" s="21">
        <f t="shared" si="3"/>
        <v>47.57571861708396</v>
      </c>
      <c r="G80" s="21">
        <f t="shared" si="4"/>
        <v>1228.1632878833975</v>
      </c>
    </row>
    <row r="81" spans="1:7" ht="13.5" customHeight="1">
      <c r="A81" s="24" t="s">
        <v>40</v>
      </c>
      <c r="B81" s="25" t="s">
        <v>41</v>
      </c>
      <c r="C81" s="26">
        <v>93339</v>
      </c>
      <c r="D81" s="27">
        <v>44406.7</v>
      </c>
      <c r="E81" s="28">
        <v>3615.7</v>
      </c>
      <c r="F81" s="21">
        <f t="shared" si="3"/>
        <v>47.57571861708396</v>
      </c>
      <c r="G81" s="21">
        <f t="shared" si="4"/>
        <v>1228.1632878833975</v>
      </c>
    </row>
    <row r="82" spans="1:7" ht="14.25" customHeight="1">
      <c r="A82" s="17" t="s">
        <v>42</v>
      </c>
      <c r="B82" s="18" t="s">
        <v>43</v>
      </c>
      <c r="C82" s="22">
        <v>4369789.13</v>
      </c>
      <c r="D82" s="23">
        <v>2313163.3</v>
      </c>
      <c r="E82" s="23">
        <v>1930876.8</v>
      </c>
      <c r="F82" s="52">
        <f t="shared" si="3"/>
        <v>52.93535296976676</v>
      </c>
      <c r="G82" s="52">
        <f t="shared" si="4"/>
        <v>119.7985961610808</v>
      </c>
    </row>
    <row r="83" spans="1:7" ht="24" hidden="1">
      <c r="A83" s="24" t="s">
        <v>44</v>
      </c>
      <c r="B83" s="25" t="s">
        <v>129</v>
      </c>
      <c r="C83" s="26">
        <f>C95+C112+C84</f>
        <v>4032410.89</v>
      </c>
      <c r="D83" s="27">
        <f>D95+D112+D84</f>
        <v>1835451.5999999999</v>
      </c>
      <c r="E83" s="27">
        <f>E95+E112+E84</f>
        <v>1425826</v>
      </c>
      <c r="F83" s="52">
        <f t="shared" si="3"/>
        <v>45.517474534942544</v>
      </c>
      <c r="G83" s="52">
        <f t="shared" si="4"/>
        <v>128.72900339873166</v>
      </c>
    </row>
    <row r="84" spans="1:7" ht="24" hidden="1">
      <c r="A84" s="17" t="s">
        <v>67</v>
      </c>
      <c r="B84" s="18" t="s">
        <v>116</v>
      </c>
      <c r="C84" s="32">
        <f>C89+C94+C87+C91</f>
        <v>788210.89</v>
      </c>
      <c r="D84" s="33">
        <f>D89+D94</f>
        <v>13469</v>
      </c>
      <c r="E84" s="33">
        <f>E89+E94+E85+E87</f>
        <v>12555</v>
      </c>
      <c r="F84" s="52">
        <f t="shared" si="3"/>
        <v>1.708806636761895</v>
      </c>
      <c r="G84" s="52">
        <f t="shared" si="4"/>
        <v>107.2799681401832</v>
      </c>
    </row>
    <row r="85" spans="1:7" ht="24" hidden="1">
      <c r="A85" s="24" t="s">
        <v>227</v>
      </c>
      <c r="B85" s="25" t="s">
        <v>228</v>
      </c>
      <c r="C85" s="29">
        <f>C86</f>
        <v>0</v>
      </c>
      <c r="D85" s="29">
        <f>D86</f>
        <v>0</v>
      </c>
      <c r="E85" s="29">
        <f>E86</f>
        <v>585</v>
      </c>
      <c r="F85" s="52"/>
      <c r="G85" s="52">
        <f t="shared" si="4"/>
        <v>0</v>
      </c>
    </row>
    <row r="86" spans="1:7" ht="24" hidden="1">
      <c r="A86" s="24" t="s">
        <v>227</v>
      </c>
      <c r="B86" s="25" t="s">
        <v>229</v>
      </c>
      <c r="C86" s="29">
        <v>0</v>
      </c>
      <c r="D86" s="30">
        <v>0</v>
      </c>
      <c r="E86" s="30">
        <v>585</v>
      </c>
      <c r="F86" s="52"/>
      <c r="G86" s="52">
        <f t="shared" si="4"/>
        <v>0</v>
      </c>
    </row>
    <row r="87" spans="1:7" ht="18.75" customHeight="1" hidden="1">
      <c r="A87" s="24" t="s">
        <v>219</v>
      </c>
      <c r="B87" s="25" t="s">
        <v>220</v>
      </c>
      <c r="C87" s="29">
        <f>C88</f>
        <v>491771.4</v>
      </c>
      <c r="D87" s="30">
        <f>D88</f>
        <v>0</v>
      </c>
      <c r="E87" s="30">
        <f>E88</f>
        <v>373</v>
      </c>
      <c r="F87" s="52">
        <f aca="true" t="shared" si="5" ref="F87:F92">D87/C87%</f>
        <v>0</v>
      </c>
      <c r="G87" s="52">
        <f t="shared" si="4"/>
        <v>0</v>
      </c>
    </row>
    <row r="88" spans="1:7" ht="36" hidden="1">
      <c r="A88" s="24" t="s">
        <v>218</v>
      </c>
      <c r="B88" s="25" t="s">
        <v>217</v>
      </c>
      <c r="C88" s="29">
        <v>491771.4</v>
      </c>
      <c r="D88" s="30">
        <v>0</v>
      </c>
      <c r="E88" s="30">
        <v>373</v>
      </c>
      <c r="F88" s="52">
        <f t="shared" si="5"/>
        <v>0</v>
      </c>
      <c r="G88" s="52">
        <f t="shared" si="4"/>
        <v>0</v>
      </c>
    </row>
    <row r="89" spans="1:7" ht="27.75" customHeight="1" hidden="1">
      <c r="A89" s="24" t="s">
        <v>182</v>
      </c>
      <c r="B89" s="25" t="s">
        <v>183</v>
      </c>
      <c r="C89" s="29">
        <f>C90</f>
        <v>17319.41</v>
      </c>
      <c r="D89" s="30">
        <f>D90</f>
        <v>0</v>
      </c>
      <c r="E89" s="30">
        <f>E90</f>
        <v>0</v>
      </c>
      <c r="F89" s="52">
        <f t="shared" si="5"/>
        <v>0</v>
      </c>
      <c r="G89" s="52"/>
    </row>
    <row r="90" spans="1:7" ht="27.75" customHeight="1" hidden="1">
      <c r="A90" s="24" t="s">
        <v>184</v>
      </c>
      <c r="B90" s="25" t="s">
        <v>185</v>
      </c>
      <c r="C90" s="29">
        <v>17319.41</v>
      </c>
      <c r="D90" s="30">
        <v>0</v>
      </c>
      <c r="E90" s="28">
        <v>0</v>
      </c>
      <c r="F90" s="52">
        <f t="shared" si="5"/>
        <v>0</v>
      </c>
      <c r="G90" s="52"/>
    </row>
    <row r="91" spans="1:7" ht="27.75" customHeight="1" hidden="1">
      <c r="A91" s="58" t="s">
        <v>221</v>
      </c>
      <c r="B91" s="59" t="s">
        <v>222</v>
      </c>
      <c r="C91" s="60">
        <f>C92</f>
        <v>9419</v>
      </c>
      <c r="D91" s="60">
        <f>D92</f>
        <v>0</v>
      </c>
      <c r="E91" s="60">
        <f>E92</f>
        <v>0</v>
      </c>
      <c r="F91" s="52">
        <f t="shared" si="5"/>
        <v>0</v>
      </c>
      <c r="G91" s="52"/>
    </row>
    <row r="92" spans="1:7" ht="27.75" customHeight="1" hidden="1">
      <c r="A92" s="58" t="s">
        <v>223</v>
      </c>
      <c r="B92" s="61" t="s">
        <v>224</v>
      </c>
      <c r="C92" s="60">
        <v>9419</v>
      </c>
      <c r="D92" s="30">
        <v>0</v>
      </c>
      <c r="E92" s="30">
        <v>0</v>
      </c>
      <c r="F92" s="52">
        <f t="shared" si="5"/>
        <v>0</v>
      </c>
      <c r="G92" s="52"/>
    </row>
    <row r="93" spans="1:7" ht="15.75" customHeight="1" hidden="1">
      <c r="A93" s="24" t="s">
        <v>164</v>
      </c>
      <c r="B93" s="25" t="s">
        <v>68</v>
      </c>
      <c r="C93" s="29">
        <f>C94</f>
        <v>269701.08</v>
      </c>
      <c r="D93" s="30">
        <f>D94</f>
        <v>13469</v>
      </c>
      <c r="E93" s="30">
        <f>E94</f>
        <v>11597</v>
      </c>
      <c r="F93" s="52">
        <f t="shared" si="3"/>
        <v>4.994047483977447</v>
      </c>
      <c r="G93" s="52">
        <f t="shared" si="4"/>
        <v>116.14210571699577</v>
      </c>
    </row>
    <row r="94" spans="1:7" ht="17.25" customHeight="1" hidden="1">
      <c r="A94" s="24" t="s">
        <v>165</v>
      </c>
      <c r="B94" s="25" t="s">
        <v>69</v>
      </c>
      <c r="C94" s="29">
        <v>269701.08</v>
      </c>
      <c r="D94" s="30">
        <v>13469</v>
      </c>
      <c r="E94" s="28">
        <v>11597</v>
      </c>
      <c r="F94" s="52">
        <f t="shared" si="3"/>
        <v>4.994047483977447</v>
      </c>
      <c r="G94" s="52">
        <f t="shared" si="4"/>
        <v>116.14210571699577</v>
      </c>
    </row>
    <row r="95" spans="1:7" ht="24" hidden="1">
      <c r="A95" s="17" t="s">
        <v>48</v>
      </c>
      <c r="B95" s="18" t="s">
        <v>130</v>
      </c>
      <c r="C95" s="32">
        <f>C98+C100+C102+C108+C110+C106</f>
        <v>2900995</v>
      </c>
      <c r="D95" s="33">
        <f>D98+D100+D102+D108+D110+D106</f>
        <v>1765077.7</v>
      </c>
      <c r="E95" s="33">
        <f>E96+E98+E100+E102+E108+E110+E106+E104</f>
        <v>1403292</v>
      </c>
      <c r="F95" s="52">
        <f t="shared" si="3"/>
        <v>60.8438725333894</v>
      </c>
      <c r="G95" s="52">
        <f t="shared" si="4"/>
        <v>125.781213033353</v>
      </c>
    </row>
    <row r="96" spans="1:7" ht="24" hidden="1">
      <c r="A96" s="24" t="s">
        <v>209</v>
      </c>
      <c r="B96" s="25" t="s">
        <v>210</v>
      </c>
      <c r="C96" s="29">
        <f>C97</f>
        <v>0</v>
      </c>
      <c r="D96" s="29">
        <f>D97</f>
        <v>0</v>
      </c>
      <c r="E96" s="29">
        <f>E97</f>
        <v>8285</v>
      </c>
      <c r="F96" s="52"/>
      <c r="G96" s="52">
        <f>D96/E96%</f>
        <v>0</v>
      </c>
    </row>
    <row r="97" spans="1:7" ht="24" hidden="1">
      <c r="A97" s="24" t="s">
        <v>211</v>
      </c>
      <c r="B97" s="25" t="s">
        <v>212</v>
      </c>
      <c r="C97" s="29">
        <v>0</v>
      </c>
      <c r="D97" s="30">
        <v>0</v>
      </c>
      <c r="E97" s="30">
        <v>8285</v>
      </c>
      <c r="F97" s="52"/>
      <c r="G97" s="52">
        <f>D97/E97%</f>
        <v>0</v>
      </c>
    </row>
    <row r="98" spans="1:7" ht="36" hidden="1">
      <c r="A98" s="24" t="s">
        <v>166</v>
      </c>
      <c r="B98" s="25" t="s">
        <v>49</v>
      </c>
      <c r="C98" s="26">
        <f>C99</f>
        <v>33480</v>
      </c>
      <c r="D98" s="27">
        <f>D99</f>
        <v>16882.5</v>
      </c>
      <c r="E98" s="27">
        <f>E99</f>
        <v>21632</v>
      </c>
      <c r="F98" s="52">
        <f t="shared" si="3"/>
        <v>50.42562724014337</v>
      </c>
      <c r="G98" s="52">
        <f t="shared" si="4"/>
        <v>78.04410133136095</v>
      </c>
    </row>
    <row r="99" spans="1:7" ht="36" hidden="1">
      <c r="A99" s="24" t="s">
        <v>167</v>
      </c>
      <c r="B99" s="25" t="s">
        <v>50</v>
      </c>
      <c r="C99" s="26">
        <v>33480</v>
      </c>
      <c r="D99" s="27">
        <v>16882.5</v>
      </c>
      <c r="E99" s="28">
        <v>21632</v>
      </c>
      <c r="F99" s="52">
        <f t="shared" si="3"/>
        <v>50.42562724014337</v>
      </c>
      <c r="G99" s="52">
        <f t="shared" si="4"/>
        <v>78.04410133136095</v>
      </c>
    </row>
    <row r="100" spans="1:7" ht="24" hidden="1">
      <c r="A100" s="24" t="s">
        <v>168</v>
      </c>
      <c r="B100" s="25" t="s">
        <v>77</v>
      </c>
      <c r="C100" s="26">
        <f>C101</f>
        <v>133734</v>
      </c>
      <c r="D100" s="27">
        <f>D101</f>
        <v>85268.5</v>
      </c>
      <c r="E100" s="27">
        <f>E101</f>
        <v>41689</v>
      </c>
      <c r="F100" s="52">
        <f t="shared" si="3"/>
        <v>63.75977687050414</v>
      </c>
      <c r="G100" s="52">
        <f t="shared" si="4"/>
        <v>204.5347693636211</v>
      </c>
    </row>
    <row r="101" spans="1:7" ht="24" hidden="1">
      <c r="A101" s="24" t="s">
        <v>169</v>
      </c>
      <c r="B101" s="25" t="s">
        <v>78</v>
      </c>
      <c r="C101" s="26">
        <v>133734</v>
      </c>
      <c r="D101" s="27">
        <v>85268.5</v>
      </c>
      <c r="E101" s="28">
        <v>41689</v>
      </c>
      <c r="F101" s="52">
        <f t="shared" si="3"/>
        <v>63.75977687050414</v>
      </c>
      <c r="G101" s="52">
        <f t="shared" si="4"/>
        <v>204.5347693636211</v>
      </c>
    </row>
    <row r="102" spans="1:7" ht="48" hidden="1">
      <c r="A102" s="24" t="s">
        <v>170</v>
      </c>
      <c r="B102" s="25" t="s">
        <v>117</v>
      </c>
      <c r="C102" s="26">
        <f>C103</f>
        <v>87345</v>
      </c>
      <c r="D102" s="27">
        <f>D103</f>
        <v>37541.5</v>
      </c>
      <c r="E102" s="27">
        <f>E103</f>
        <v>28070</v>
      </c>
      <c r="F102" s="52">
        <f t="shared" si="3"/>
        <v>42.98070868395443</v>
      </c>
      <c r="G102" s="52">
        <f t="shared" si="4"/>
        <v>133.74242964018526</v>
      </c>
    </row>
    <row r="103" spans="1:7" ht="48" hidden="1">
      <c r="A103" s="24" t="s">
        <v>171</v>
      </c>
      <c r="B103" s="25" t="s">
        <v>118</v>
      </c>
      <c r="C103" s="26">
        <v>87345</v>
      </c>
      <c r="D103" s="27">
        <v>37541.5</v>
      </c>
      <c r="E103" s="28">
        <v>28070</v>
      </c>
      <c r="F103" s="52">
        <f t="shared" si="3"/>
        <v>42.98070868395443</v>
      </c>
      <c r="G103" s="52">
        <f t="shared" si="4"/>
        <v>133.74242964018526</v>
      </c>
    </row>
    <row r="104" spans="1:7" ht="34.5" customHeight="1" hidden="1">
      <c r="A104" s="24" t="s">
        <v>230</v>
      </c>
      <c r="B104" s="25" t="s">
        <v>179</v>
      </c>
      <c r="C104" s="28">
        <f>C105</f>
        <v>0</v>
      </c>
      <c r="D104" s="28">
        <f>D105</f>
        <v>0</v>
      </c>
      <c r="E104" s="28">
        <f>E105</f>
        <v>6505</v>
      </c>
      <c r="F104" s="52"/>
      <c r="G104" s="52"/>
    </row>
    <row r="105" spans="1:7" ht="36" hidden="1">
      <c r="A105" s="24" t="s">
        <v>231</v>
      </c>
      <c r="B105" s="25" t="s">
        <v>181</v>
      </c>
      <c r="C105" s="26">
        <v>0</v>
      </c>
      <c r="D105" s="27">
        <v>0</v>
      </c>
      <c r="E105" s="28">
        <v>6505</v>
      </c>
      <c r="F105" s="52"/>
      <c r="G105" s="52"/>
    </row>
    <row r="106" spans="1:7" ht="48" hidden="1">
      <c r="A106" s="24" t="s">
        <v>172</v>
      </c>
      <c r="B106" s="25" t="s">
        <v>124</v>
      </c>
      <c r="C106" s="26">
        <f>C107</f>
        <v>24925</v>
      </c>
      <c r="D106" s="27">
        <f>D107</f>
        <v>8252.1</v>
      </c>
      <c r="E106" s="27">
        <f>E107</f>
        <v>0</v>
      </c>
      <c r="F106" s="52">
        <f t="shared" si="3"/>
        <v>33.107723169508525</v>
      </c>
      <c r="G106" s="52"/>
    </row>
    <row r="107" spans="1:7" ht="48" hidden="1">
      <c r="A107" s="24" t="s">
        <v>173</v>
      </c>
      <c r="B107" s="25" t="s">
        <v>82</v>
      </c>
      <c r="C107" s="26">
        <v>24925</v>
      </c>
      <c r="D107" s="27">
        <v>8252.1</v>
      </c>
      <c r="E107" s="28">
        <v>0</v>
      </c>
      <c r="F107" s="52">
        <f t="shared" si="3"/>
        <v>33.107723169508525</v>
      </c>
      <c r="G107" s="52"/>
    </row>
    <row r="108" spans="1:7" ht="24" hidden="1">
      <c r="A108" s="53" t="s">
        <v>178</v>
      </c>
      <c r="B108" s="25" t="s">
        <v>179</v>
      </c>
      <c r="C108" s="29">
        <f>C109</f>
        <v>13130</v>
      </c>
      <c r="D108" s="30">
        <f>D109</f>
        <v>13129.4</v>
      </c>
      <c r="E108" s="30">
        <f>E109</f>
        <v>0</v>
      </c>
      <c r="F108" s="52">
        <f t="shared" si="3"/>
        <v>99.99543031226199</v>
      </c>
      <c r="G108" s="52"/>
    </row>
    <row r="109" spans="1:7" ht="36" hidden="1">
      <c r="A109" s="53" t="s">
        <v>180</v>
      </c>
      <c r="B109" s="54" t="s">
        <v>181</v>
      </c>
      <c r="C109" s="29">
        <v>13130</v>
      </c>
      <c r="D109" s="30">
        <v>13129.4</v>
      </c>
      <c r="E109" s="28">
        <v>0</v>
      </c>
      <c r="F109" s="52">
        <f t="shared" si="3"/>
        <v>99.99543031226199</v>
      </c>
      <c r="G109" s="52"/>
    </row>
    <row r="110" spans="1:7" ht="24" hidden="1">
      <c r="A110" s="24" t="s">
        <v>174</v>
      </c>
      <c r="B110" s="25" t="s">
        <v>45</v>
      </c>
      <c r="C110" s="26">
        <f>C111</f>
        <v>2608381</v>
      </c>
      <c r="D110" s="27">
        <f>D111</f>
        <v>1604003.7</v>
      </c>
      <c r="E110" s="27">
        <f>E111</f>
        <v>1297111</v>
      </c>
      <c r="F110" s="52">
        <f t="shared" si="3"/>
        <v>61.494225728526615</v>
      </c>
      <c r="G110" s="52">
        <f t="shared" si="4"/>
        <v>123.65970992459395</v>
      </c>
    </row>
    <row r="111" spans="1:7" ht="24" hidden="1">
      <c r="A111" s="24" t="s">
        <v>175</v>
      </c>
      <c r="B111" s="25" t="s">
        <v>46</v>
      </c>
      <c r="C111" s="39">
        <v>2608381</v>
      </c>
      <c r="D111" s="40">
        <v>1604003.7</v>
      </c>
      <c r="E111" s="28">
        <v>1297111</v>
      </c>
      <c r="F111" s="52">
        <f t="shared" si="3"/>
        <v>61.494225728526615</v>
      </c>
      <c r="G111" s="52">
        <f t="shared" si="4"/>
        <v>123.65970992459395</v>
      </c>
    </row>
    <row r="112" spans="1:7" ht="24" hidden="1">
      <c r="A112" s="17" t="s">
        <v>51</v>
      </c>
      <c r="B112" s="18" t="s">
        <v>63</v>
      </c>
      <c r="C112" s="19">
        <f>C115</f>
        <v>343205</v>
      </c>
      <c r="D112" s="20">
        <f>D115+D113</f>
        <v>56904.9</v>
      </c>
      <c r="E112" s="20">
        <f>E115+E113</f>
        <v>9979</v>
      </c>
      <c r="F112" s="52">
        <f t="shared" si="3"/>
        <v>16.580440261651198</v>
      </c>
      <c r="G112" s="52">
        <f t="shared" si="4"/>
        <v>570.246517687143</v>
      </c>
    </row>
    <row r="113" spans="1:7" ht="36" hidden="1">
      <c r="A113" s="24" t="s">
        <v>213</v>
      </c>
      <c r="B113" s="25" t="s">
        <v>214</v>
      </c>
      <c r="C113" s="39">
        <f>C114</f>
        <v>0</v>
      </c>
      <c r="D113" s="39">
        <f>D114</f>
        <v>0</v>
      </c>
      <c r="E113" s="39">
        <f>E114</f>
        <v>1431</v>
      </c>
      <c r="F113" s="52"/>
      <c r="G113" s="52">
        <f>D113/E113%</f>
        <v>0</v>
      </c>
    </row>
    <row r="114" spans="1:7" ht="48" hidden="1">
      <c r="A114" s="24" t="s">
        <v>215</v>
      </c>
      <c r="B114" s="25" t="s">
        <v>216</v>
      </c>
      <c r="C114" s="39">
        <v>0</v>
      </c>
      <c r="D114" s="40">
        <v>0</v>
      </c>
      <c r="E114" s="40">
        <v>1431</v>
      </c>
      <c r="F114" s="52"/>
      <c r="G114" s="52">
        <f>D114/E114%</f>
        <v>0</v>
      </c>
    </row>
    <row r="115" spans="1:7" ht="24" hidden="1">
      <c r="A115" s="55" t="s">
        <v>176</v>
      </c>
      <c r="B115" s="53" t="s">
        <v>138</v>
      </c>
      <c r="C115" s="29">
        <f>C116</f>
        <v>343205</v>
      </c>
      <c r="D115" s="30">
        <f>D116</f>
        <v>56904.9</v>
      </c>
      <c r="E115" s="30">
        <f>E116</f>
        <v>8548</v>
      </c>
      <c r="F115" s="52">
        <f t="shared" si="3"/>
        <v>16.580440261651198</v>
      </c>
      <c r="G115" s="52">
        <f t="shared" si="4"/>
        <v>665.7101076275152</v>
      </c>
    </row>
    <row r="116" spans="1:7" ht="24" hidden="1">
      <c r="A116" s="55" t="s">
        <v>177</v>
      </c>
      <c r="B116" s="53" t="s">
        <v>139</v>
      </c>
      <c r="C116" s="29">
        <v>343205</v>
      </c>
      <c r="D116" s="30">
        <v>56904.9</v>
      </c>
      <c r="E116" s="28">
        <v>8548</v>
      </c>
      <c r="F116" s="52">
        <f t="shared" si="3"/>
        <v>16.580440261651198</v>
      </c>
      <c r="G116" s="52">
        <f t="shared" si="4"/>
        <v>665.7101076275152</v>
      </c>
    </row>
    <row r="117" spans="1:7" ht="24" hidden="1">
      <c r="A117" s="17" t="s">
        <v>150</v>
      </c>
      <c r="B117" s="18" t="s">
        <v>151</v>
      </c>
      <c r="C117" s="29">
        <f>C118</f>
        <v>148000</v>
      </c>
      <c r="D117" s="30">
        <f>D118</f>
        <v>110</v>
      </c>
      <c r="E117" s="30">
        <f>E118</f>
        <v>95</v>
      </c>
      <c r="F117" s="52">
        <f t="shared" si="3"/>
        <v>0.07432432432432433</v>
      </c>
      <c r="G117" s="52">
        <f t="shared" si="4"/>
        <v>115.78947368421053</v>
      </c>
    </row>
    <row r="118" spans="1:7" ht="24" hidden="1">
      <c r="A118" s="24" t="s">
        <v>152</v>
      </c>
      <c r="B118" s="25" t="s">
        <v>153</v>
      </c>
      <c r="C118" s="29">
        <v>148000</v>
      </c>
      <c r="D118" s="30">
        <v>110</v>
      </c>
      <c r="E118" s="30">
        <v>95</v>
      </c>
      <c r="F118" s="52">
        <f t="shared" si="3"/>
        <v>0.07432432432432433</v>
      </c>
      <c r="G118" s="52">
        <f t="shared" si="4"/>
        <v>115.78947368421053</v>
      </c>
    </row>
    <row r="119" spans="1:7" ht="38.25" customHeight="1" hidden="1">
      <c r="A119" s="17" t="s">
        <v>201</v>
      </c>
      <c r="B119" s="18" t="s">
        <v>202</v>
      </c>
      <c r="C119" s="29">
        <f>C120</f>
        <v>0</v>
      </c>
      <c r="D119" s="30">
        <f>D120</f>
        <v>2211.1</v>
      </c>
      <c r="E119" s="30">
        <f>E120</f>
        <v>2519</v>
      </c>
      <c r="F119" s="52"/>
      <c r="G119" s="52">
        <f t="shared" si="4"/>
        <v>87.77689559348947</v>
      </c>
    </row>
    <row r="120" spans="1:7" ht="24" hidden="1">
      <c r="A120" s="56" t="s">
        <v>203</v>
      </c>
      <c r="B120" s="57" t="s">
        <v>204</v>
      </c>
      <c r="C120" s="29">
        <v>0</v>
      </c>
      <c r="D120" s="30">
        <v>2211.1</v>
      </c>
      <c r="E120" s="30">
        <v>2519</v>
      </c>
      <c r="F120" s="52"/>
      <c r="G120" s="52">
        <f t="shared" si="4"/>
        <v>87.77689559348947</v>
      </c>
    </row>
    <row r="121" spans="1:7" ht="24" hidden="1">
      <c r="A121" s="17" t="s">
        <v>205</v>
      </c>
      <c r="B121" s="18" t="s">
        <v>206</v>
      </c>
      <c r="C121" s="29">
        <f>C122</f>
        <v>0</v>
      </c>
      <c r="D121" s="30">
        <v>-77</v>
      </c>
      <c r="E121" s="30">
        <f>E122</f>
        <v>-1516</v>
      </c>
      <c r="F121" s="52"/>
      <c r="G121" s="52">
        <f t="shared" si="4"/>
        <v>5.079155672823219</v>
      </c>
    </row>
    <row r="122" spans="1:7" ht="40.5" customHeight="1" hidden="1">
      <c r="A122" s="56" t="s">
        <v>207</v>
      </c>
      <c r="B122" s="57" t="s">
        <v>208</v>
      </c>
      <c r="C122" s="29">
        <v>0</v>
      </c>
      <c r="D122" s="30">
        <v>-71.45</v>
      </c>
      <c r="E122" s="30">
        <v>-1516</v>
      </c>
      <c r="F122" s="52"/>
      <c r="G122" s="52">
        <f t="shared" si="4"/>
        <v>4.713060686015831</v>
      </c>
    </row>
    <row r="123" spans="1:7" ht="12.75">
      <c r="A123" s="17"/>
      <c r="B123" s="18" t="s">
        <v>47</v>
      </c>
      <c r="C123" s="22">
        <f>C82+C5</f>
        <v>7611338.13</v>
      </c>
      <c r="D123" s="23">
        <f>D82+D5</f>
        <v>4662894.6</v>
      </c>
      <c r="E123" s="23">
        <f>E82+E5</f>
        <v>4037760.700000001</v>
      </c>
      <c r="F123" s="52">
        <f t="shared" si="3"/>
        <v>61.26248131877436</v>
      </c>
      <c r="G123" s="52">
        <f t="shared" si="4"/>
        <v>115.48219288973709</v>
      </c>
    </row>
    <row r="124" spans="1:4" ht="12.75">
      <c r="A124" s="9"/>
      <c r="B124" s="4"/>
      <c r="C124" s="10"/>
      <c r="D124" s="10"/>
    </row>
    <row r="125" spans="1:4" ht="12.75">
      <c r="A125" s="67" t="s">
        <v>83</v>
      </c>
      <c r="B125" s="67"/>
      <c r="C125" s="67"/>
      <c r="D125" s="11"/>
    </row>
    <row r="126" spans="1:4" s="1" customFormat="1" ht="12.75">
      <c r="A126" s="2"/>
      <c r="B126" s="5"/>
      <c r="C126" s="2"/>
      <c r="D126" s="2"/>
    </row>
  </sheetData>
  <sheetProtection/>
  <mergeCells count="2">
    <mergeCell ref="A2:G2"/>
    <mergeCell ref="A125:C125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ФУМОКр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Котяй О.В.</dc:creator>
  <cp:keywords/>
  <dc:description/>
  <cp:lastModifiedBy>Чегодаева Анна Александровна</cp:lastModifiedBy>
  <cp:lastPrinted>2017-10-03T14:42:32Z</cp:lastPrinted>
  <dcterms:created xsi:type="dcterms:W3CDTF">2007-10-30T09:17:59Z</dcterms:created>
  <dcterms:modified xsi:type="dcterms:W3CDTF">2017-10-24T11:47:32Z</dcterms:modified>
  <cp:category/>
  <cp:version/>
  <cp:contentType/>
  <cp:contentStatus/>
</cp:coreProperties>
</file>