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1\d\ГОНЧАРУК\2021\Отчет об исполнении за квартал\9 месяцев\Открытый бюджет\"/>
    </mc:Choice>
  </mc:AlternateContent>
  <xr:revisionPtr revIDLastSave="0" documentId="13_ncr:1_{A1F8C5AE-B742-4CA2-9BAA-567D0C00C5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C39" i="1" l="1"/>
  <c r="C5" i="1"/>
  <c r="H5" i="1" l="1"/>
  <c r="I16" i="1"/>
  <c r="H13" i="1"/>
  <c r="D53" i="1" l="1"/>
  <c r="D49" i="1"/>
  <c r="D45" i="1"/>
  <c r="D41" i="1"/>
  <c r="D39" i="1"/>
  <c r="D36" i="1"/>
  <c r="D29" i="1"/>
  <c r="D27" i="1"/>
  <c r="D22" i="1"/>
  <c r="D17" i="1"/>
  <c r="D13" i="1"/>
  <c r="D5" i="1"/>
  <c r="G5" i="1" l="1"/>
  <c r="D4" i="1"/>
  <c r="F15" i="1"/>
  <c r="E5" i="1"/>
  <c r="C13" i="1"/>
  <c r="E13" i="1"/>
  <c r="C17" i="1"/>
  <c r="E17" i="1"/>
  <c r="C22" i="1"/>
  <c r="E22" i="1"/>
  <c r="C27" i="1"/>
  <c r="E27" i="1"/>
  <c r="C29" i="1"/>
  <c r="E29" i="1"/>
  <c r="C36" i="1"/>
  <c r="E36" i="1"/>
  <c r="E39" i="1"/>
  <c r="C41" i="1"/>
  <c r="E41" i="1"/>
  <c r="C45" i="1"/>
  <c r="E45" i="1"/>
  <c r="C49" i="1"/>
  <c r="E49" i="1"/>
  <c r="C53" i="1"/>
  <c r="E53" i="1"/>
  <c r="F6" i="1"/>
  <c r="I6" i="1"/>
  <c r="F7" i="1"/>
  <c r="I7" i="1"/>
  <c r="F8" i="1"/>
  <c r="I8" i="1"/>
  <c r="F9" i="1"/>
  <c r="I9" i="1"/>
  <c r="F10" i="1"/>
  <c r="I10" i="1"/>
  <c r="F11" i="1"/>
  <c r="F12" i="1"/>
  <c r="I12" i="1"/>
  <c r="F14" i="1"/>
  <c r="I14" i="1"/>
  <c r="F16" i="1"/>
  <c r="H17" i="1"/>
  <c r="F18" i="1"/>
  <c r="F19" i="1"/>
  <c r="I19" i="1"/>
  <c r="F20" i="1"/>
  <c r="I20" i="1"/>
  <c r="F21" i="1"/>
  <c r="I21" i="1"/>
  <c r="H22" i="1"/>
  <c r="F23" i="1"/>
  <c r="I23" i="1"/>
  <c r="F24" i="1"/>
  <c r="I24" i="1"/>
  <c r="F25" i="1"/>
  <c r="I25" i="1"/>
  <c r="F26" i="1"/>
  <c r="I26" i="1"/>
  <c r="H27" i="1"/>
  <c r="F28" i="1"/>
  <c r="H29" i="1"/>
  <c r="F30" i="1"/>
  <c r="I30" i="1"/>
  <c r="F31" i="1"/>
  <c r="I31" i="1"/>
  <c r="F32" i="1"/>
  <c r="I32" i="1"/>
  <c r="F33" i="1"/>
  <c r="F34" i="1"/>
  <c r="I34" i="1"/>
  <c r="F35" i="1"/>
  <c r="I35" i="1"/>
  <c r="H36" i="1"/>
  <c r="F37" i="1"/>
  <c r="I37" i="1"/>
  <c r="F38" i="1"/>
  <c r="I38" i="1"/>
  <c r="H39" i="1"/>
  <c r="F40" i="1"/>
  <c r="I40" i="1"/>
  <c r="H41" i="1"/>
  <c r="F42" i="1"/>
  <c r="I42" i="1"/>
  <c r="F43" i="1"/>
  <c r="I43" i="1"/>
  <c r="F44" i="1"/>
  <c r="I44" i="1"/>
  <c r="H45" i="1"/>
  <c r="F46" i="1"/>
  <c r="I46" i="1"/>
  <c r="F47" i="1"/>
  <c r="I47" i="1"/>
  <c r="F48" i="1"/>
  <c r="I48" i="1"/>
  <c r="H49" i="1"/>
  <c r="F50" i="1"/>
  <c r="I50" i="1"/>
  <c r="F51" i="1"/>
  <c r="I51" i="1"/>
  <c r="F52" i="1"/>
  <c r="I52" i="1"/>
  <c r="H53" i="1"/>
  <c r="F54" i="1"/>
  <c r="H4" i="1" l="1"/>
  <c r="F53" i="1"/>
  <c r="F45" i="1"/>
  <c r="F22" i="1"/>
  <c r="I45" i="1"/>
  <c r="I41" i="1"/>
  <c r="I36" i="1"/>
  <c r="F27" i="1"/>
  <c r="F5" i="1"/>
  <c r="I29" i="1"/>
  <c r="F49" i="1"/>
  <c r="F39" i="1"/>
  <c r="F17" i="1"/>
  <c r="F13" i="1"/>
  <c r="I39" i="1"/>
  <c r="I13" i="1"/>
  <c r="I5" i="1"/>
  <c r="I49" i="1"/>
  <c r="F41" i="1"/>
  <c r="F36" i="1"/>
  <c r="F29" i="1"/>
  <c r="I22" i="1"/>
  <c r="I17" i="1"/>
  <c r="C4" i="1"/>
  <c r="E4" i="1" l="1"/>
  <c r="F4" i="1" l="1"/>
  <c r="G4" i="1"/>
  <c r="I4" i="1"/>
</calcChain>
</file>

<file path=xl/sharedStrings.xml><?xml version="1.0" encoding="utf-8"?>
<sst xmlns="http://schemas.openxmlformats.org/spreadsheetml/2006/main" count="111" uniqueCount="111">
  <si>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</si>
  <si>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</si>
  <si>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</si>
  <si>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</si>
  <si>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</si>
  <si>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</si>
  <si>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</si>
  <si>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</si>
  <si>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</si>
  <si>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</si>
  <si>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</si>
  <si>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</si>
  <si>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</si>
  <si>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</si>
  <si>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</si>
  <si>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</si>
  <si>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</si>
  <si>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</si>
  <si>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</si>
  <si>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</si>
  <si>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</si>
  <si>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</si>
  <si>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</si>
  <si>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</si>
  <si>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</si>
  <si>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</si>
  <si>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</si>
  <si>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</si>
  <si>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</si>
  <si>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</si>
  <si>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</si>
  <si>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</si>
  <si>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</si>
  <si>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</si>
  <si>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</si>
  <si>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</si>
  <si>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</si>
  <si>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</si>
  <si>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</si>
  <si>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</si>
  <si>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</si>
  <si>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</si>
  <si>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</si>
  <si>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</si>
  <si>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</si>
  <si>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</si>
  <si>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</si>
  <si>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</si>
  <si>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</si>
  <si>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</si>
  <si>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</si>
  <si>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</si>
  <si>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</si>
  <si>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</si>
  <si>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</si>
  <si>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</si>
  <si>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</si>
  <si>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</si>
  <si>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</si>
  <si>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</si>
  <si>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</si>
  <si>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</si>
  <si>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</si>
  <si>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</si>
  <si>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</si>
  <si>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</si>
  <si>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</si>
  <si>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</si>
  <si>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</si>
  <si>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</si>
  <si>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</si>
  <si>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</si>
  <si>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</si>
  <si>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</si>
  <si>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</si>
  <si>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</si>
  <si>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</si>
  <si>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</si>
  <si>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</si>
  <si>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</si>
  <si>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</si>
  <si>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</si>
  <si>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</si>
  <si>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</si>
  <si>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</si>
  <si>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</si>
  <si>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</si>
  <si>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</si>
  <si>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</si>
  <si>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</si>
  <si>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</si>
  <si>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</si>
  <si>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</si>
  <si>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</si>
  <si>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</si>
  <si>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</si>
  <si>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</si>
  <si>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</si>
  <si>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</si>
  <si>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Водное хозяйство</t>
  </si>
  <si>
    <t>000 0406 0000000000 000</t>
  </si>
  <si>
    <t>Утвержденные бюджетные назначения на 2021 год, тыс. руб.</t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</si>
  <si>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2021год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</si>
  <si>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2020</t>
    </r>
    <r>
      <rPr>
        <sz val="10"/>
        <rFont val="Times New Roman"/>
        <family val="1"/>
        <charset val="204"/>
      </rPr>
      <t xml:space="preserve"> года, %</t>
    </r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</si>
  <si>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</si>
  <si>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</si>
  <si>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Утвержденные бюджетные назначения на 9 месяцев 2021 года, тыс. руб.</t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</si>
  <si>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01.10.2021</t>
    </r>
    <r>
      <rPr>
        <b/>
        <sz val="12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</si>
  <si>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01.10.2021</t>
    </r>
    <r>
      <rPr>
        <sz val="10"/>
        <rFont val="Times New Roman"/>
        <family val="1"/>
        <charset val="204"/>
      </rPr>
      <t>, тыс. руб.</t>
    </r>
  </si>
  <si>
    <t xml:space="preserve">% исполнения утвержденных бюджетных назначений 9 месяцев 2021 года  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</si>
  <si>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01.10.2020</t>
    </r>
    <r>
      <rPr>
        <sz val="1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</si>
</sst>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11" fillId="0" borderId="0" xfId="0" applyFont="1" applyBorder="1"/>
    <xf numFmtId="166" fontId="12" fillId="0" borderId="1" xfId="1" applyNumberFormat="1" applyFont="1" applyBorder="1" applyAlignment="1">
      <alignment horizontal="right" vertical="center" wrapText="1"/>
    </xf>
    <xf numFmtId="166" fontId="12" fillId="0" borderId="0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167" fontId="10" fillId="2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Приложение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25" zoomScaleNormal="100" zoomScaleSheetLayoutView="70" workbookViewId="0">
      <selection activeCell="E12" sqref="E12"/>
    </sheetView>
  </sheetViews>
  <sheetFormatPr defaultRowHeight="12.75" x14ac:dyDescent="0.2"/>
  <cols>
    <col min="1" max="1" width="21.7109375" style="1" customWidth="1"/>
    <col min="2" max="2" width="54.28515625" style="1" customWidth="1"/>
    <col min="3" max="9" width="15.42578125" style="1" customWidth="1"/>
    <col min="10" max="16384" width="9.140625" style="1"/>
  </cols>
  <sheetData>
    <row r="1" spans="1:15" ht="36.75" customHeight="1" x14ac:dyDescent="0.25">
      <c r="A1" s="22" t="s">
        <v>107</v>
      </c>
      <c r="B1" s="22"/>
      <c r="C1" s="22"/>
      <c r="D1" s="22"/>
      <c r="E1" s="22"/>
      <c r="F1" s="22"/>
      <c r="G1" s="22"/>
      <c r="H1" s="22"/>
      <c r="I1" s="22"/>
    </row>
    <row r="3" spans="1:15" ht="63.75" x14ac:dyDescent="0.2">
      <c r="A3" s="2" t="s">
        <v>29</v>
      </c>
      <c r="B3" s="2" t="s">
        <v>30</v>
      </c>
      <c r="C3" s="2" t="s">
        <v>101</v>
      </c>
      <c r="D3" s="2" t="s">
        <v>106</v>
      </c>
      <c r="E3" s="3" t="s">
        <v>108</v>
      </c>
      <c r="F3" s="3" t="s">
        <v>102</v>
      </c>
      <c r="G3" s="3" t="s">
        <v>109</v>
      </c>
      <c r="H3" s="3" t="s">
        <v>110</v>
      </c>
      <c r="I3" s="3" t="s">
        <v>103</v>
      </c>
      <c r="L3" s="14"/>
      <c r="M3" s="14"/>
      <c r="N3" s="14"/>
      <c r="O3" s="14"/>
    </row>
    <row r="4" spans="1:15" x14ac:dyDescent="0.2">
      <c r="A4" s="4"/>
      <c r="B4" s="5" t="s">
        <v>0</v>
      </c>
      <c r="C4" s="6">
        <f>C5+C13+C17+C22+C27+C29+C36+C39+C41+C45+C49+C53</f>
        <v>16839106.399999999</v>
      </c>
      <c r="D4" s="6">
        <f>D5+D13+D17+D22+D27+D29+D36+D39+D41+D45+D49+D53</f>
        <v>12608842.050000003</v>
      </c>
      <c r="E4" s="6">
        <f>E5+E13+E17+E22+E27+E29+E36+E39+E41+E45+E49+E53</f>
        <v>9754407.2599999998</v>
      </c>
      <c r="F4" s="7">
        <f>E4/C4</f>
        <v>0.57927107462186955</v>
      </c>
      <c r="G4" s="7">
        <f>E4/D4</f>
        <v>0.77361642102575134</v>
      </c>
      <c r="H4" s="6">
        <f>H5+H13+H17+H22+H27+H29+H36+H39+H41+H45+H49+H53</f>
        <v>5780433.3200000003</v>
      </c>
      <c r="I4" s="7">
        <f>(E4-H4)/H4</f>
        <v>0.68748720381398665</v>
      </c>
      <c r="L4" s="14"/>
      <c r="M4" s="14"/>
      <c r="N4" s="14"/>
      <c r="O4" s="14"/>
    </row>
    <row r="5" spans="1:15" ht="25.5" x14ac:dyDescent="0.2">
      <c r="A5" s="9" t="s">
        <v>51</v>
      </c>
      <c r="B5" s="9" t="s">
        <v>31</v>
      </c>
      <c r="C5" s="10">
        <f>SUM(C6:C12)</f>
        <v>1343456.5699999998</v>
      </c>
      <c r="D5" s="10">
        <f>SUM(D6:D12)</f>
        <v>972013.14999999991</v>
      </c>
      <c r="E5" s="10">
        <f>SUM(E6:E12)</f>
        <v>873966.70000000007</v>
      </c>
      <c r="F5" s="7">
        <f t="shared" ref="F5:F54" si="0">E5/C5</f>
        <v>0.65053587850629235</v>
      </c>
      <c r="G5" s="7">
        <f t="shared" ref="G5:G54" si="1">E5/D5</f>
        <v>0.89913053131019904</v>
      </c>
      <c r="H5" s="10">
        <f>SUM(H6:H12)</f>
        <v>664781.66999999993</v>
      </c>
      <c r="I5" s="7">
        <f t="shared" ref="I5:I52" si="2">(E5-H5)/H5</f>
        <v>0.31466726511878729</v>
      </c>
      <c r="L5" s="14"/>
      <c r="M5" s="14"/>
      <c r="N5" s="14"/>
      <c r="O5" s="14"/>
    </row>
    <row r="6" spans="1:15" ht="25.5" x14ac:dyDescent="0.2">
      <c r="A6" s="11" t="s">
        <v>52</v>
      </c>
      <c r="B6" s="11" t="s">
        <v>32</v>
      </c>
      <c r="C6" s="12">
        <v>5280</v>
      </c>
      <c r="D6" s="12">
        <v>3969</v>
      </c>
      <c r="E6" s="12">
        <v>3577.82</v>
      </c>
      <c r="F6" s="7">
        <f t="shared" si="0"/>
        <v>0.67761742424242433</v>
      </c>
      <c r="G6" s="7">
        <f t="shared" si="1"/>
        <v>0.90144116906021676</v>
      </c>
      <c r="H6" s="20">
        <v>1573.69</v>
      </c>
      <c r="I6" s="7">
        <f t="shared" si="2"/>
        <v>1.2735227395484499</v>
      </c>
      <c r="L6" s="23"/>
      <c r="M6" s="23"/>
      <c r="N6" s="17"/>
      <c r="O6" s="14"/>
    </row>
    <row r="7" spans="1:15" ht="25.5" x14ac:dyDescent="0.2">
      <c r="A7" s="11" t="s">
        <v>53</v>
      </c>
      <c r="B7" s="11" t="s">
        <v>33</v>
      </c>
      <c r="C7" s="12">
        <v>17761</v>
      </c>
      <c r="D7" s="12">
        <v>15261</v>
      </c>
      <c r="E7" s="12">
        <v>12205.77</v>
      </c>
      <c r="F7" s="7">
        <f t="shared" si="0"/>
        <v>0.68722312932830365</v>
      </c>
      <c r="G7" s="7">
        <f t="shared" si="1"/>
        <v>0.79980145468842145</v>
      </c>
      <c r="H7" s="20">
        <v>90265</v>
      </c>
      <c r="I7" s="7">
        <f t="shared" si="2"/>
        <v>-0.86477848557026527</v>
      </c>
      <c r="L7" s="14"/>
      <c r="M7" s="14"/>
      <c r="N7" s="14"/>
      <c r="O7" s="14"/>
    </row>
    <row r="8" spans="1:15" ht="25.5" x14ac:dyDescent="0.2">
      <c r="A8" s="11" t="s">
        <v>54</v>
      </c>
      <c r="B8" s="11" t="s">
        <v>34</v>
      </c>
      <c r="C8" s="12">
        <v>482518.92</v>
      </c>
      <c r="D8" s="12">
        <v>363811.21</v>
      </c>
      <c r="E8" s="12">
        <v>343248.38</v>
      </c>
      <c r="F8" s="7">
        <f t="shared" si="0"/>
        <v>0.71136771175729241</v>
      </c>
      <c r="G8" s="7">
        <f t="shared" si="1"/>
        <v>0.94347939416160376</v>
      </c>
      <c r="H8" s="20">
        <v>217546.68</v>
      </c>
      <c r="I8" s="7">
        <f t="shared" si="2"/>
        <v>0.5778148395553544</v>
      </c>
      <c r="L8" s="14"/>
      <c r="M8" s="14"/>
      <c r="N8" s="14"/>
      <c r="O8" s="14"/>
    </row>
    <row r="9" spans="1:15" ht="38.25" x14ac:dyDescent="0.2">
      <c r="A9" s="11" t="s">
        <v>55</v>
      </c>
      <c r="B9" s="11" t="s">
        <v>35</v>
      </c>
      <c r="C9" s="12">
        <v>53961</v>
      </c>
      <c r="D9" s="12">
        <v>38727</v>
      </c>
      <c r="E9" s="12">
        <v>37093.57</v>
      </c>
      <c r="F9" s="7">
        <f t="shared" si="0"/>
        <v>0.68741442893941918</v>
      </c>
      <c r="G9" s="7">
        <f t="shared" si="1"/>
        <v>0.95782193301830765</v>
      </c>
      <c r="H9" s="20">
        <v>24804.560000000001</v>
      </c>
      <c r="I9" s="7">
        <f t="shared" si="2"/>
        <v>0.4954335009369244</v>
      </c>
      <c r="L9" s="14"/>
      <c r="M9" s="14"/>
      <c r="N9" s="14"/>
      <c r="O9" s="14"/>
    </row>
    <row r="10" spans="1:15" x14ac:dyDescent="0.2">
      <c r="A10" s="11" t="s">
        <v>56</v>
      </c>
      <c r="B10" s="11" t="s">
        <v>1</v>
      </c>
      <c r="C10" s="12">
        <v>8838</v>
      </c>
      <c r="D10" s="12">
        <v>7290</v>
      </c>
      <c r="E10" s="12">
        <v>6244.78</v>
      </c>
      <c r="F10" s="7">
        <f t="shared" si="0"/>
        <v>0.70658293731613486</v>
      </c>
      <c r="G10" s="7">
        <f t="shared" si="1"/>
        <v>0.85662277091906713</v>
      </c>
      <c r="H10" s="20">
        <v>3019.5</v>
      </c>
      <c r="I10" s="7">
        <f t="shared" si="2"/>
        <v>1.0681503560192085</v>
      </c>
    </row>
    <row r="11" spans="1:15" x14ac:dyDescent="0.2">
      <c r="A11" s="11" t="s">
        <v>57</v>
      </c>
      <c r="B11" s="11" t="s">
        <v>2</v>
      </c>
      <c r="C11" s="12">
        <v>7275</v>
      </c>
      <c r="D11" s="12">
        <v>0</v>
      </c>
      <c r="E11" s="12">
        <v>0</v>
      </c>
      <c r="F11" s="7">
        <f t="shared" si="0"/>
        <v>0</v>
      </c>
      <c r="G11" s="7">
        <v>0</v>
      </c>
      <c r="H11" s="20">
        <v>0</v>
      </c>
      <c r="I11" s="7">
        <v>0</v>
      </c>
    </row>
    <row r="12" spans="1:15" x14ac:dyDescent="0.2">
      <c r="A12" s="11" t="s">
        <v>58</v>
      </c>
      <c r="B12" s="11" t="s">
        <v>3</v>
      </c>
      <c r="C12" s="12">
        <v>767822.65</v>
      </c>
      <c r="D12" s="12">
        <v>542954.93999999994</v>
      </c>
      <c r="E12" s="12">
        <v>471596.38</v>
      </c>
      <c r="F12" s="7">
        <f t="shared" si="0"/>
        <v>0.61419962018572904</v>
      </c>
      <c r="G12" s="7">
        <f t="shared" si="1"/>
        <v>0.86857369784682326</v>
      </c>
      <c r="H12" s="20">
        <v>327572.24</v>
      </c>
      <c r="I12" s="7">
        <f t="shared" si="2"/>
        <v>0.43967138363128699</v>
      </c>
    </row>
    <row r="13" spans="1:15" ht="25.5" x14ac:dyDescent="0.2">
      <c r="A13" s="9" t="s">
        <v>59</v>
      </c>
      <c r="B13" s="9" t="s">
        <v>36</v>
      </c>
      <c r="C13" s="10">
        <f>SUM(C14:C16)</f>
        <v>230941.5</v>
      </c>
      <c r="D13" s="10">
        <f>SUM(D14:D16)</f>
        <v>157445.44</v>
      </c>
      <c r="E13" s="10">
        <f>SUM(E14:E16)</f>
        <v>129577.47</v>
      </c>
      <c r="F13" s="7">
        <f t="shared" si="0"/>
        <v>0.56108352115146043</v>
      </c>
      <c r="G13" s="7">
        <f t="shared" si="1"/>
        <v>0.8229991926091984</v>
      </c>
      <c r="H13" s="10">
        <f>SUM(H14:H16)</f>
        <v>70452.61</v>
      </c>
      <c r="I13" s="7">
        <f t="shared" si="2"/>
        <v>0.83921461532794883</v>
      </c>
    </row>
    <row r="14" spans="1:15" ht="38.25" x14ac:dyDescent="0.2">
      <c r="A14" s="11" t="s">
        <v>60</v>
      </c>
      <c r="B14" s="11" t="s">
        <v>37</v>
      </c>
      <c r="C14" s="12">
        <v>8102.3</v>
      </c>
      <c r="D14" s="12">
        <v>6585</v>
      </c>
      <c r="E14" s="12">
        <v>2947.14</v>
      </c>
      <c r="F14" s="7">
        <f t="shared" si="0"/>
        <v>0.36374115991755424</v>
      </c>
      <c r="G14" s="7">
        <f t="shared" si="1"/>
        <v>0.44755353075170839</v>
      </c>
      <c r="H14" s="20">
        <v>38812.400000000001</v>
      </c>
      <c r="I14" s="7">
        <f t="shared" si="2"/>
        <v>-0.92406705073636264</v>
      </c>
    </row>
    <row r="15" spans="1:15" ht="25.5" x14ac:dyDescent="0.2">
      <c r="A15" s="11" t="s">
        <v>105</v>
      </c>
      <c r="B15" s="11" t="s">
        <v>104</v>
      </c>
      <c r="C15" s="12">
        <v>80075.7</v>
      </c>
      <c r="D15" s="12">
        <v>60980.5</v>
      </c>
      <c r="E15" s="12">
        <v>53906.33</v>
      </c>
      <c r="F15" s="7">
        <f t="shared" ref="F15" si="3">E15/C15</f>
        <v>0.67319211695932724</v>
      </c>
      <c r="G15" s="7">
        <f t="shared" si="1"/>
        <v>0.88399291576815542</v>
      </c>
      <c r="H15" s="20">
        <v>0</v>
      </c>
      <c r="I15" s="7">
        <v>0</v>
      </c>
      <c r="J15" s="18"/>
      <c r="K15" s="18"/>
      <c r="L15" s="18"/>
      <c r="M15" s="19"/>
    </row>
    <row r="16" spans="1:15" ht="25.5" x14ac:dyDescent="0.2">
      <c r="A16" s="11" t="s">
        <v>61</v>
      </c>
      <c r="B16" s="11" t="s">
        <v>4</v>
      </c>
      <c r="C16" s="12">
        <v>142763.5</v>
      </c>
      <c r="D16" s="12">
        <v>89879.94</v>
      </c>
      <c r="E16" s="12">
        <v>72724</v>
      </c>
      <c r="F16" s="7">
        <f t="shared" si="0"/>
        <v>0.50940191295394133</v>
      </c>
      <c r="G16" s="7">
        <f t="shared" si="1"/>
        <v>0.80912381561447411</v>
      </c>
      <c r="H16" s="20">
        <v>31640.21</v>
      </c>
      <c r="I16" s="7">
        <f>(E16-H16)/H16</f>
        <v>1.2984676776797626</v>
      </c>
      <c r="L16" s="21"/>
    </row>
    <row r="17" spans="1:9" ht="25.5" x14ac:dyDescent="0.2">
      <c r="A17" s="9" t="s">
        <v>62</v>
      </c>
      <c r="B17" s="9" t="s">
        <v>38</v>
      </c>
      <c r="C17" s="10">
        <f>SUM(C18:C21)</f>
        <v>952041.88</v>
      </c>
      <c r="D17" s="10">
        <f>SUM(D18:D21)</f>
        <v>732691.97</v>
      </c>
      <c r="E17" s="10">
        <f>SUM(E18:E21)</f>
        <v>453843.81</v>
      </c>
      <c r="F17" s="7">
        <f t="shared" si="0"/>
        <v>0.47670572013071527</v>
      </c>
      <c r="G17" s="7">
        <f t="shared" si="1"/>
        <v>0.61941965871415239</v>
      </c>
      <c r="H17" s="10">
        <f>SUM(H18:H21)</f>
        <v>226188.88</v>
      </c>
      <c r="I17" s="7">
        <f t="shared" si="2"/>
        <v>1.0064815299496597</v>
      </c>
    </row>
    <row r="18" spans="1:9" x14ac:dyDescent="0.2">
      <c r="A18" s="11" t="s">
        <v>100</v>
      </c>
      <c r="B18" s="11" t="s">
        <v>99</v>
      </c>
      <c r="C18" s="12">
        <v>20685.02</v>
      </c>
      <c r="D18" s="12">
        <v>17406.02</v>
      </c>
      <c r="E18" s="12">
        <v>7077.01</v>
      </c>
      <c r="F18" s="15">
        <f t="shared" si="0"/>
        <v>0.34213213233538087</v>
      </c>
      <c r="G18" s="7">
        <f t="shared" si="1"/>
        <v>0.40658404391124453</v>
      </c>
      <c r="H18" s="16">
        <v>120</v>
      </c>
      <c r="I18" s="7">
        <v>0</v>
      </c>
    </row>
    <row r="19" spans="1:9" x14ac:dyDescent="0.2">
      <c r="A19" s="11" t="s">
        <v>63</v>
      </c>
      <c r="B19" s="11" t="s">
        <v>5</v>
      </c>
      <c r="C19" s="12">
        <v>74863</v>
      </c>
      <c r="D19" s="12">
        <v>52998.5</v>
      </c>
      <c r="E19" s="12">
        <v>50761.7</v>
      </c>
      <c r="F19" s="7">
        <f t="shared" si="0"/>
        <v>0.67806125856564659</v>
      </c>
      <c r="G19" s="7">
        <f t="shared" si="1"/>
        <v>0.95779503193486604</v>
      </c>
      <c r="H19" s="16">
        <v>40813.99</v>
      </c>
      <c r="I19" s="7">
        <f t="shared" si="2"/>
        <v>0.24373284748685436</v>
      </c>
    </row>
    <row r="20" spans="1:9" x14ac:dyDescent="0.2">
      <c r="A20" s="11" t="s">
        <v>64</v>
      </c>
      <c r="B20" s="11" t="s">
        <v>39</v>
      </c>
      <c r="C20" s="12">
        <v>809142.86</v>
      </c>
      <c r="D20" s="12">
        <v>631269.85</v>
      </c>
      <c r="E20" s="12">
        <v>387884.23</v>
      </c>
      <c r="F20" s="7">
        <f t="shared" si="0"/>
        <v>0.47937669498807661</v>
      </c>
      <c r="G20" s="7">
        <f t="shared" si="1"/>
        <v>0.61445074558843571</v>
      </c>
      <c r="H20" s="16">
        <v>180654.54</v>
      </c>
      <c r="I20" s="7">
        <f t="shared" si="2"/>
        <v>1.1471048001340014</v>
      </c>
    </row>
    <row r="21" spans="1:9" x14ac:dyDescent="0.2">
      <c r="A21" s="11" t="s">
        <v>65</v>
      </c>
      <c r="B21" s="11" t="s">
        <v>6</v>
      </c>
      <c r="C21" s="12">
        <v>47351</v>
      </c>
      <c r="D21" s="12">
        <v>31017.599999999999</v>
      </c>
      <c r="E21" s="12">
        <v>8120.87</v>
      </c>
      <c r="F21" s="7">
        <f t="shared" si="0"/>
        <v>0.17150366412536167</v>
      </c>
      <c r="G21" s="7">
        <f t="shared" si="1"/>
        <v>0.26181490508614463</v>
      </c>
      <c r="H21" s="16">
        <v>4600.3500000000004</v>
      </c>
      <c r="I21" s="7">
        <f t="shared" si="2"/>
        <v>0.76527220754942538</v>
      </c>
    </row>
    <row r="22" spans="1:9" ht="25.5" x14ac:dyDescent="0.2">
      <c r="A22" s="9" t="s">
        <v>66</v>
      </c>
      <c r="B22" s="9" t="s">
        <v>40</v>
      </c>
      <c r="C22" s="10">
        <f>SUM(C23:C26)</f>
        <v>3477432.1699999995</v>
      </c>
      <c r="D22" s="10">
        <f>SUM(D23:D26)</f>
        <v>2610092.9499999997</v>
      </c>
      <c r="E22" s="10">
        <f>SUM(E23:E26)</f>
        <v>1968669.55</v>
      </c>
      <c r="F22" s="7">
        <f t="shared" si="0"/>
        <v>0.56612737610925146</v>
      </c>
      <c r="G22" s="7">
        <f t="shared" si="1"/>
        <v>0.75425265985259271</v>
      </c>
      <c r="H22" s="10">
        <f>SUM(H23:H26)</f>
        <v>804133.21</v>
      </c>
      <c r="I22" s="7">
        <f t="shared" si="2"/>
        <v>1.4481883418295833</v>
      </c>
    </row>
    <row r="23" spans="1:9" x14ac:dyDescent="0.2">
      <c r="A23" s="11" t="s">
        <v>67</v>
      </c>
      <c r="B23" s="11" t="s">
        <v>7</v>
      </c>
      <c r="C23" s="12">
        <v>90980.83</v>
      </c>
      <c r="D23" s="12">
        <v>63204.33</v>
      </c>
      <c r="E23" s="12">
        <v>38624.160000000003</v>
      </c>
      <c r="F23" s="7">
        <f t="shared" si="0"/>
        <v>0.4245307500492137</v>
      </c>
      <c r="G23" s="7">
        <f t="shared" si="1"/>
        <v>0.61109990407302794</v>
      </c>
      <c r="H23" s="16">
        <v>15001.72</v>
      </c>
      <c r="I23" s="7">
        <f t="shared" si="2"/>
        <v>1.5746487736072932</v>
      </c>
    </row>
    <row r="24" spans="1:9" x14ac:dyDescent="0.2">
      <c r="A24" s="11" t="s">
        <v>68</v>
      </c>
      <c r="B24" s="11" t="s">
        <v>8</v>
      </c>
      <c r="C24" s="12">
        <v>737070.87</v>
      </c>
      <c r="D24" s="12">
        <v>422703.14</v>
      </c>
      <c r="E24" s="12">
        <v>316026.83</v>
      </c>
      <c r="F24" s="7">
        <f t="shared" si="0"/>
        <v>0.42876043927770474</v>
      </c>
      <c r="G24" s="7">
        <f t="shared" si="1"/>
        <v>0.7476330315407641</v>
      </c>
      <c r="H24" s="16">
        <v>8431.75</v>
      </c>
      <c r="I24" s="7">
        <f t="shared" si="2"/>
        <v>36.480574020814188</v>
      </c>
    </row>
    <row r="25" spans="1:9" x14ac:dyDescent="0.2">
      <c r="A25" s="11" t="s">
        <v>69</v>
      </c>
      <c r="B25" s="11" t="s">
        <v>9</v>
      </c>
      <c r="C25" s="12">
        <v>2439764.0699999998</v>
      </c>
      <c r="D25" s="12">
        <v>1941856.68</v>
      </c>
      <c r="E25" s="12">
        <v>1467458.32</v>
      </c>
      <c r="F25" s="7">
        <f t="shared" si="0"/>
        <v>0.60147550250627313</v>
      </c>
      <c r="G25" s="7">
        <f t="shared" si="1"/>
        <v>0.75569857194610268</v>
      </c>
      <c r="H25" s="16">
        <v>681354.53</v>
      </c>
      <c r="I25" s="7">
        <f t="shared" si="2"/>
        <v>1.1537367925036031</v>
      </c>
    </row>
    <row r="26" spans="1:9" x14ac:dyDescent="0.2">
      <c r="A26" s="11" t="s">
        <v>70</v>
      </c>
      <c r="B26" s="11" t="s">
        <v>10</v>
      </c>
      <c r="C26" s="12">
        <v>209616.4</v>
      </c>
      <c r="D26" s="12">
        <v>182328.8</v>
      </c>
      <c r="E26" s="12">
        <v>146560.24</v>
      </c>
      <c r="F26" s="7">
        <f t="shared" si="0"/>
        <v>0.6991830791865522</v>
      </c>
      <c r="G26" s="7">
        <f t="shared" si="1"/>
        <v>0.80382386106857506</v>
      </c>
      <c r="H26" s="16">
        <v>99345.21</v>
      </c>
      <c r="I26" s="7">
        <f t="shared" si="2"/>
        <v>0.47526226981653147</v>
      </c>
    </row>
    <row r="27" spans="1:9" ht="25.5" x14ac:dyDescent="0.2">
      <c r="A27" s="9" t="s">
        <v>71</v>
      </c>
      <c r="B27" s="9" t="s">
        <v>41</v>
      </c>
      <c r="C27" s="10">
        <f>C28</f>
        <v>19540.830000000002</v>
      </c>
      <c r="D27" s="10">
        <f>D28</f>
        <v>12704.83</v>
      </c>
      <c r="E27" s="10">
        <f>E28</f>
        <v>7833.51</v>
      </c>
      <c r="F27" s="7">
        <f t="shared" si="0"/>
        <v>0.40087908241359244</v>
      </c>
      <c r="G27" s="7">
        <f t="shared" si="1"/>
        <v>0.61657731744541255</v>
      </c>
      <c r="H27" s="10">
        <f>H28</f>
        <v>6257.26</v>
      </c>
      <c r="I27" s="7">
        <v>0</v>
      </c>
    </row>
    <row r="28" spans="1:9" x14ac:dyDescent="0.2">
      <c r="A28" s="11" t="s">
        <v>72</v>
      </c>
      <c r="B28" s="11" t="s">
        <v>11</v>
      </c>
      <c r="C28" s="12">
        <v>19540.830000000002</v>
      </c>
      <c r="D28" s="12">
        <v>12704.83</v>
      </c>
      <c r="E28" s="12">
        <v>7833.51</v>
      </c>
      <c r="F28" s="7">
        <f t="shared" si="0"/>
        <v>0.40087908241359244</v>
      </c>
      <c r="G28" s="7">
        <f t="shared" si="1"/>
        <v>0.61657731744541255</v>
      </c>
      <c r="H28" s="20">
        <v>6257.26</v>
      </c>
      <c r="I28" s="7">
        <v>0</v>
      </c>
    </row>
    <row r="29" spans="1:9" ht="25.5" x14ac:dyDescent="0.2">
      <c r="A29" s="9" t="s">
        <v>73</v>
      </c>
      <c r="B29" s="9" t="s">
        <v>42</v>
      </c>
      <c r="C29" s="10">
        <f>SUM(C30:C35)</f>
        <v>8970364.6999999993</v>
      </c>
      <c r="D29" s="10">
        <f>SUM(D30:D35)</f>
        <v>6786921.6500000004</v>
      </c>
      <c r="E29" s="10">
        <f>SUM(E30:E35)</f>
        <v>5139562.34</v>
      </c>
      <c r="F29" s="7">
        <f t="shared" si="0"/>
        <v>0.57294909536955618</v>
      </c>
      <c r="G29" s="7">
        <f t="shared" si="1"/>
        <v>0.75727444709782377</v>
      </c>
      <c r="H29" s="10">
        <f>SUM(H30:H35)</f>
        <v>3280580.88</v>
      </c>
      <c r="I29" s="7">
        <f t="shared" si="2"/>
        <v>0.56666228573520183</v>
      </c>
    </row>
    <row r="30" spans="1:9" x14ac:dyDescent="0.2">
      <c r="A30" s="11" t="s">
        <v>74</v>
      </c>
      <c r="B30" s="11" t="s">
        <v>12</v>
      </c>
      <c r="C30" s="12">
        <v>2517473.86</v>
      </c>
      <c r="D30" s="12">
        <v>2003678.1</v>
      </c>
      <c r="E30" s="12">
        <v>1712881.53</v>
      </c>
      <c r="F30" s="7">
        <f t="shared" si="0"/>
        <v>0.68039694759730296</v>
      </c>
      <c r="G30" s="7">
        <f t="shared" si="1"/>
        <v>0.85486861886647358</v>
      </c>
      <c r="H30" s="20">
        <v>1275214.6000000001</v>
      </c>
      <c r="I30" s="7">
        <f t="shared" si="2"/>
        <v>0.34321041336885566</v>
      </c>
    </row>
    <row r="31" spans="1:9" x14ac:dyDescent="0.2">
      <c r="A31" s="11" t="s">
        <v>75</v>
      </c>
      <c r="B31" s="11" t="s">
        <v>13</v>
      </c>
      <c r="C31" s="12">
        <v>5800134.9900000002</v>
      </c>
      <c r="D31" s="12">
        <v>4254859.6900000004</v>
      </c>
      <c r="E31" s="12">
        <v>2916600.34</v>
      </c>
      <c r="F31" s="7">
        <f t="shared" si="0"/>
        <v>0.50285042417607595</v>
      </c>
      <c r="G31" s="7">
        <f t="shared" si="1"/>
        <v>0.68547509259935191</v>
      </c>
      <c r="H31" s="20">
        <v>1735059.06</v>
      </c>
      <c r="I31" s="7">
        <f t="shared" si="2"/>
        <v>0.68098043878690773</v>
      </c>
    </row>
    <row r="32" spans="1:9" x14ac:dyDescent="0.2">
      <c r="A32" s="11" t="s">
        <v>76</v>
      </c>
      <c r="B32" s="11" t="s">
        <v>14</v>
      </c>
      <c r="C32" s="12">
        <v>485518.51</v>
      </c>
      <c r="D32" s="12">
        <v>384565.26</v>
      </c>
      <c r="E32" s="12">
        <v>382608.48</v>
      </c>
      <c r="F32" s="7">
        <f t="shared" si="0"/>
        <v>0.78804097499804893</v>
      </c>
      <c r="G32" s="7">
        <f t="shared" si="1"/>
        <v>0.99491170887354718</v>
      </c>
      <c r="H32" s="20">
        <v>216847.83</v>
      </c>
      <c r="I32" s="7">
        <f t="shared" si="2"/>
        <v>0.76441000124372926</v>
      </c>
    </row>
    <row r="33" spans="1:9" ht="25.5" x14ac:dyDescent="0.2">
      <c r="A33" s="11" t="s">
        <v>77</v>
      </c>
      <c r="B33" s="11" t="s">
        <v>15</v>
      </c>
      <c r="C33" s="12">
        <v>2388</v>
      </c>
      <c r="D33" s="12">
        <v>1928.6</v>
      </c>
      <c r="E33" s="12">
        <v>999.37</v>
      </c>
      <c r="F33" s="7">
        <f t="shared" si="0"/>
        <v>0.41849664991624791</v>
      </c>
      <c r="G33" s="7">
        <f t="shared" si="1"/>
        <v>0.51818417504925851</v>
      </c>
      <c r="H33" s="20">
        <v>250.36</v>
      </c>
      <c r="I33" s="7">
        <v>0</v>
      </c>
    </row>
    <row r="34" spans="1:9" x14ac:dyDescent="0.2">
      <c r="A34" s="11" t="s">
        <v>78</v>
      </c>
      <c r="B34" s="11" t="s">
        <v>43</v>
      </c>
      <c r="C34" s="12">
        <v>88556</v>
      </c>
      <c r="D34" s="12">
        <v>82738</v>
      </c>
      <c r="E34" s="12">
        <v>74958.97</v>
      </c>
      <c r="F34" s="7">
        <f t="shared" si="0"/>
        <v>0.84645839920502286</v>
      </c>
      <c r="G34" s="7">
        <f t="shared" si="1"/>
        <v>0.90597996084024268</v>
      </c>
      <c r="H34" s="20">
        <v>16394</v>
      </c>
      <c r="I34" s="7">
        <f t="shared" si="2"/>
        <v>3.5723417103818469</v>
      </c>
    </row>
    <row r="35" spans="1:9" x14ac:dyDescent="0.2">
      <c r="A35" s="11" t="s">
        <v>79</v>
      </c>
      <c r="B35" s="11" t="s">
        <v>16</v>
      </c>
      <c r="C35" s="12">
        <v>76293.34</v>
      </c>
      <c r="D35" s="12">
        <v>59152</v>
      </c>
      <c r="E35" s="12">
        <v>51513.65</v>
      </c>
      <c r="F35" s="7">
        <f t="shared" si="0"/>
        <v>0.67520507032461818</v>
      </c>
      <c r="G35" s="7">
        <f t="shared" si="1"/>
        <v>0.87086911685150126</v>
      </c>
      <c r="H35" s="20">
        <v>36815.03</v>
      </c>
      <c r="I35" s="7">
        <f t="shared" si="2"/>
        <v>0.3992559560592509</v>
      </c>
    </row>
    <row r="36" spans="1:9" ht="25.5" x14ac:dyDescent="0.2">
      <c r="A36" s="9" t="s">
        <v>80</v>
      </c>
      <c r="B36" s="9" t="s">
        <v>44</v>
      </c>
      <c r="C36" s="10">
        <f>SUM(C37:C38)</f>
        <v>759375.4</v>
      </c>
      <c r="D36" s="10">
        <f>SUM(D37:D38)</f>
        <v>599294.04999999993</v>
      </c>
      <c r="E36" s="10">
        <f>SUM(E37:E38)</f>
        <v>564691.84000000008</v>
      </c>
      <c r="F36" s="7">
        <f t="shared" si="0"/>
        <v>0.74362672269868113</v>
      </c>
      <c r="G36" s="7">
        <f t="shared" si="1"/>
        <v>0.94226171609746523</v>
      </c>
      <c r="H36" s="10">
        <f>SUM(H37:H38)</f>
        <v>336494.13</v>
      </c>
      <c r="I36" s="7">
        <f t="shared" si="2"/>
        <v>0.67816252842211566</v>
      </c>
    </row>
    <row r="37" spans="1:9" x14ac:dyDescent="0.2">
      <c r="A37" s="11" t="s">
        <v>81</v>
      </c>
      <c r="B37" s="11" t="s">
        <v>17</v>
      </c>
      <c r="C37" s="12">
        <v>739494.38</v>
      </c>
      <c r="D37" s="12">
        <v>582775.84</v>
      </c>
      <c r="E37" s="12">
        <v>553982.04</v>
      </c>
      <c r="F37" s="7">
        <f t="shared" si="0"/>
        <v>0.7491362409001675</v>
      </c>
      <c r="G37" s="7">
        <f t="shared" si="1"/>
        <v>0.95059198061470784</v>
      </c>
      <c r="H37" s="20">
        <v>328616.31</v>
      </c>
      <c r="I37" s="7">
        <f t="shared" si="2"/>
        <v>0.68580202242548471</v>
      </c>
    </row>
    <row r="38" spans="1:9" x14ac:dyDescent="0.2">
      <c r="A38" s="11" t="s">
        <v>82</v>
      </c>
      <c r="B38" s="11" t="s">
        <v>18</v>
      </c>
      <c r="C38" s="12">
        <v>19881.02</v>
      </c>
      <c r="D38" s="12">
        <v>16518.21</v>
      </c>
      <c r="E38" s="12">
        <v>10709.8</v>
      </c>
      <c r="F38" s="7">
        <f t="shared" si="0"/>
        <v>0.53869469473900222</v>
      </c>
      <c r="G38" s="7">
        <f t="shared" si="1"/>
        <v>0.64836323064060819</v>
      </c>
      <c r="H38" s="20">
        <v>7877.82</v>
      </c>
      <c r="I38" s="7">
        <f t="shared" si="2"/>
        <v>0.35948777707538376</v>
      </c>
    </row>
    <row r="39" spans="1:9" ht="25.5" x14ac:dyDescent="0.2">
      <c r="A39" s="9" t="s">
        <v>83</v>
      </c>
      <c r="B39" s="9" t="s">
        <v>45</v>
      </c>
      <c r="C39" s="10">
        <f>C40</f>
        <v>18027</v>
      </c>
      <c r="D39" s="10">
        <f>D40</f>
        <v>13267</v>
      </c>
      <c r="E39" s="10">
        <f>E40</f>
        <v>12357.28</v>
      </c>
      <c r="F39" s="7">
        <f t="shared" si="0"/>
        <v>0.68548732456870254</v>
      </c>
      <c r="G39" s="7">
        <f t="shared" si="1"/>
        <v>0.93142986357126711</v>
      </c>
      <c r="H39" s="10">
        <f>H40</f>
        <v>6665.31</v>
      </c>
      <c r="I39" s="7">
        <f t="shared" si="2"/>
        <v>0.85396928274903938</v>
      </c>
    </row>
    <row r="40" spans="1:9" x14ac:dyDescent="0.2">
      <c r="A40" s="11" t="s">
        <v>84</v>
      </c>
      <c r="B40" s="11" t="s">
        <v>19</v>
      </c>
      <c r="C40" s="12">
        <v>18027</v>
      </c>
      <c r="D40" s="12">
        <v>13267</v>
      </c>
      <c r="E40" s="12">
        <v>12357.28</v>
      </c>
      <c r="F40" s="7">
        <f t="shared" si="0"/>
        <v>0.68548732456870254</v>
      </c>
      <c r="G40" s="7">
        <f t="shared" si="1"/>
        <v>0.93142986357126711</v>
      </c>
      <c r="H40" s="20">
        <v>6665.31</v>
      </c>
      <c r="I40" s="7">
        <f t="shared" si="2"/>
        <v>0.85396928274903938</v>
      </c>
    </row>
    <row r="41" spans="1:9" ht="25.5" x14ac:dyDescent="0.2">
      <c r="A41" s="9" t="s">
        <v>85</v>
      </c>
      <c r="B41" s="9" t="s">
        <v>46</v>
      </c>
      <c r="C41" s="10">
        <f>SUM(C42:C44)</f>
        <v>281070.7</v>
      </c>
      <c r="D41" s="10">
        <f>SUM(D42:D44)</f>
        <v>199838.55</v>
      </c>
      <c r="E41" s="10">
        <f>SUM(E42:E44)</f>
        <v>122352.14</v>
      </c>
      <c r="F41" s="7">
        <f t="shared" si="0"/>
        <v>0.43530734437990154</v>
      </c>
      <c r="G41" s="7">
        <f t="shared" si="1"/>
        <v>0.61225494280257742</v>
      </c>
      <c r="H41" s="10">
        <f>SUM(H42:H44)</f>
        <v>107712.7</v>
      </c>
      <c r="I41" s="7">
        <f t="shared" si="2"/>
        <v>0.13591192124976909</v>
      </c>
    </row>
    <row r="42" spans="1:9" x14ac:dyDescent="0.2">
      <c r="A42" s="11" t="s">
        <v>86</v>
      </c>
      <c r="B42" s="11" t="s">
        <v>20</v>
      </c>
      <c r="C42" s="12">
        <v>16313</v>
      </c>
      <c r="D42" s="12">
        <v>12252.65</v>
      </c>
      <c r="E42" s="12">
        <v>11025.07</v>
      </c>
      <c r="F42" s="7">
        <f t="shared" si="0"/>
        <v>0.67584564457794394</v>
      </c>
      <c r="G42" s="7">
        <f t="shared" si="1"/>
        <v>0.89981106128062094</v>
      </c>
      <c r="H42" s="20">
        <v>7531.57</v>
      </c>
      <c r="I42" s="7">
        <f t="shared" si="2"/>
        <v>0.46384751120948226</v>
      </c>
    </row>
    <row r="43" spans="1:9" x14ac:dyDescent="0.2">
      <c r="A43" s="11" t="s">
        <v>87</v>
      </c>
      <c r="B43" s="11" t="s">
        <v>21</v>
      </c>
      <c r="C43" s="12">
        <v>81969</v>
      </c>
      <c r="D43" s="12">
        <v>67890.2</v>
      </c>
      <c r="E43" s="12">
        <v>56069.51</v>
      </c>
      <c r="F43" s="7">
        <f t="shared" si="0"/>
        <v>0.68403311007820033</v>
      </c>
      <c r="G43" s="7">
        <f t="shared" si="1"/>
        <v>0.82588517930422956</v>
      </c>
      <c r="H43" s="20">
        <v>57678.7</v>
      </c>
      <c r="I43" s="7">
        <f t="shared" si="2"/>
        <v>-2.7899207159661973E-2</v>
      </c>
    </row>
    <row r="44" spans="1:9" x14ac:dyDescent="0.2">
      <c r="A44" s="11" t="s">
        <v>88</v>
      </c>
      <c r="B44" s="11" t="s">
        <v>22</v>
      </c>
      <c r="C44" s="12">
        <v>182788.7</v>
      </c>
      <c r="D44" s="12">
        <v>119695.7</v>
      </c>
      <c r="E44" s="12">
        <v>55257.56</v>
      </c>
      <c r="F44" s="7">
        <f t="shared" si="0"/>
        <v>0.30230293229286054</v>
      </c>
      <c r="G44" s="7">
        <f t="shared" si="1"/>
        <v>0.46165033497443936</v>
      </c>
      <c r="H44" s="20">
        <v>42502.43</v>
      </c>
      <c r="I44" s="7">
        <f t="shared" si="2"/>
        <v>0.30010354702072323</v>
      </c>
    </row>
    <row r="45" spans="1:9" ht="25.5" x14ac:dyDescent="0.2">
      <c r="A45" s="9" t="s">
        <v>89</v>
      </c>
      <c r="B45" s="9" t="s">
        <v>47</v>
      </c>
      <c r="C45" s="10">
        <f>SUM(C46:C48)</f>
        <v>652926.25</v>
      </c>
      <c r="D45" s="10">
        <f>SUM(D46:D48)</f>
        <v>473347.75</v>
      </c>
      <c r="E45" s="10">
        <f>SUM(E46:E48)</f>
        <v>446088.38999999996</v>
      </c>
      <c r="F45" s="7">
        <f t="shared" si="0"/>
        <v>0.68321405365460486</v>
      </c>
      <c r="G45" s="7">
        <f t="shared" si="1"/>
        <v>0.94241155683110345</v>
      </c>
      <c r="H45" s="10">
        <f>SUM(H46:H48)</f>
        <v>248520.37</v>
      </c>
      <c r="I45" s="7">
        <f t="shared" si="2"/>
        <v>0.79497716826994891</v>
      </c>
    </row>
    <row r="46" spans="1:9" x14ac:dyDescent="0.2">
      <c r="A46" s="11" t="s">
        <v>90</v>
      </c>
      <c r="B46" s="11" t="s">
        <v>23</v>
      </c>
      <c r="C46" s="16">
        <v>415860.95</v>
      </c>
      <c r="D46" s="16">
        <v>312760.75</v>
      </c>
      <c r="E46" s="16">
        <v>302381.5</v>
      </c>
      <c r="F46" s="7">
        <f t="shared" si="0"/>
        <v>0.72712164967641224</v>
      </c>
      <c r="G46" s="7">
        <f t="shared" si="1"/>
        <v>0.96681409032303445</v>
      </c>
      <c r="H46" s="16">
        <v>154425.14000000001</v>
      </c>
      <c r="I46" s="7">
        <f t="shared" si="2"/>
        <v>0.95811057707313696</v>
      </c>
    </row>
    <row r="47" spans="1:9" x14ac:dyDescent="0.2">
      <c r="A47" s="11" t="s">
        <v>91</v>
      </c>
      <c r="B47" s="11" t="s">
        <v>24</v>
      </c>
      <c r="C47" s="16">
        <v>140498.79999999999</v>
      </c>
      <c r="D47" s="16">
        <v>89497</v>
      </c>
      <c r="E47" s="16">
        <v>72884.34</v>
      </c>
      <c r="F47" s="7">
        <f t="shared" si="0"/>
        <v>0.51875418153037611</v>
      </c>
      <c r="G47" s="7">
        <f t="shared" si="1"/>
        <v>0.81437746516643017</v>
      </c>
      <c r="H47" s="16">
        <v>48124.800000000003</v>
      </c>
      <c r="I47" s="7">
        <f t="shared" si="2"/>
        <v>0.51448608617594238</v>
      </c>
    </row>
    <row r="48" spans="1:9" x14ac:dyDescent="0.2">
      <c r="A48" s="11" t="s">
        <v>92</v>
      </c>
      <c r="B48" s="11" t="s">
        <v>25</v>
      </c>
      <c r="C48" s="16">
        <v>96566.5</v>
      </c>
      <c r="D48" s="16">
        <v>71090</v>
      </c>
      <c r="E48" s="16">
        <v>70822.55</v>
      </c>
      <c r="F48" s="7">
        <f t="shared" si="0"/>
        <v>0.73340703038838528</v>
      </c>
      <c r="G48" s="7">
        <f t="shared" si="1"/>
        <v>0.99623786749191168</v>
      </c>
      <c r="H48" s="16">
        <v>45970.43</v>
      </c>
      <c r="I48" s="7">
        <f t="shared" si="2"/>
        <v>0.54061099711270921</v>
      </c>
    </row>
    <row r="49" spans="1:9" ht="25.5" x14ac:dyDescent="0.2">
      <c r="A49" s="9" t="s">
        <v>93</v>
      </c>
      <c r="B49" s="9" t="s">
        <v>48</v>
      </c>
      <c r="C49" s="10">
        <f>SUM(C50:C52)</f>
        <v>71253.399999999994</v>
      </c>
      <c r="D49" s="10">
        <f>SUM(D50:D52)</f>
        <v>47125.8</v>
      </c>
      <c r="E49" s="10">
        <f>SUM(E50:E52)</f>
        <v>34735.519999999997</v>
      </c>
      <c r="F49" s="7">
        <f t="shared" si="0"/>
        <v>0.48749280736077155</v>
      </c>
      <c r="G49" s="7">
        <f t="shared" si="1"/>
        <v>0.73708074982281457</v>
      </c>
      <c r="H49" s="10">
        <f>SUM(H50:H52)</f>
        <v>25696.94</v>
      </c>
      <c r="I49" s="7">
        <f t="shared" si="2"/>
        <v>0.35173759988543379</v>
      </c>
    </row>
    <row r="50" spans="1:9" x14ac:dyDescent="0.2">
      <c r="A50" s="11" t="s">
        <v>94</v>
      </c>
      <c r="B50" s="11" t="s">
        <v>26</v>
      </c>
      <c r="C50" s="16">
        <v>29933</v>
      </c>
      <c r="D50" s="16">
        <v>22644</v>
      </c>
      <c r="E50" s="16">
        <v>18384</v>
      </c>
      <c r="F50" s="7">
        <f t="shared" si="0"/>
        <v>0.61417165001837437</v>
      </c>
      <c r="G50" s="7">
        <f t="shared" si="1"/>
        <v>0.81187069422363545</v>
      </c>
      <c r="H50" s="16">
        <v>14220</v>
      </c>
      <c r="I50" s="7">
        <f t="shared" si="2"/>
        <v>0.29282700421940927</v>
      </c>
    </row>
    <row r="51" spans="1:9" x14ac:dyDescent="0.2">
      <c r="A51" s="11" t="s">
        <v>95</v>
      </c>
      <c r="B51" s="11" t="s">
        <v>27</v>
      </c>
      <c r="C51" s="16">
        <v>24020.400000000001</v>
      </c>
      <c r="D51" s="16">
        <v>15058.8</v>
      </c>
      <c r="E51" s="16">
        <v>9229.06</v>
      </c>
      <c r="F51" s="7">
        <f t="shared" si="0"/>
        <v>0.38421758172220277</v>
      </c>
      <c r="G51" s="7">
        <f t="shared" si="1"/>
        <v>0.61286822323159884</v>
      </c>
      <c r="H51" s="16">
        <v>9090.3799999999992</v>
      </c>
      <c r="I51" s="7">
        <f t="shared" si="2"/>
        <v>1.5255687881034709E-2</v>
      </c>
    </row>
    <row r="52" spans="1:9" x14ac:dyDescent="0.2">
      <c r="A52" s="11" t="s">
        <v>96</v>
      </c>
      <c r="B52" s="11" t="s">
        <v>28</v>
      </c>
      <c r="C52" s="16">
        <v>17300</v>
      </c>
      <c r="D52" s="16">
        <v>9423</v>
      </c>
      <c r="E52" s="16">
        <v>7122.46</v>
      </c>
      <c r="F52" s="7">
        <f t="shared" si="0"/>
        <v>0.41170289017341039</v>
      </c>
      <c r="G52" s="7">
        <f t="shared" si="1"/>
        <v>0.75585906823729176</v>
      </c>
      <c r="H52" s="16">
        <v>2386.56</v>
      </c>
      <c r="I52" s="7">
        <f t="shared" si="2"/>
        <v>1.9844043309198176</v>
      </c>
    </row>
    <row r="53" spans="1:9" ht="25.5" x14ac:dyDescent="0.2">
      <c r="A53" s="9" t="s">
        <v>97</v>
      </c>
      <c r="B53" s="9" t="s">
        <v>49</v>
      </c>
      <c r="C53" s="10">
        <f>C54</f>
        <v>62676</v>
      </c>
      <c r="D53" s="10">
        <f>D54</f>
        <v>4098.91</v>
      </c>
      <c r="E53" s="10">
        <f>E54</f>
        <v>728.71</v>
      </c>
      <c r="F53" s="7">
        <f t="shared" si="0"/>
        <v>1.1626619439657924E-2</v>
      </c>
      <c r="G53" s="7">
        <f t="shared" si="1"/>
        <v>0.17778141017977953</v>
      </c>
      <c r="H53" s="10">
        <f>H54</f>
        <v>2949.36</v>
      </c>
      <c r="I53" s="7">
        <v>0</v>
      </c>
    </row>
    <row r="54" spans="1:9" x14ac:dyDescent="0.2">
      <c r="A54" s="11" t="s">
        <v>98</v>
      </c>
      <c r="B54" s="11" t="s">
        <v>50</v>
      </c>
      <c r="C54" s="12">
        <v>62676</v>
      </c>
      <c r="D54" s="12">
        <v>4098.91</v>
      </c>
      <c r="E54" s="12">
        <v>728.71</v>
      </c>
      <c r="F54" s="7">
        <f t="shared" si="0"/>
        <v>1.1626619439657924E-2</v>
      </c>
      <c r="G54" s="7">
        <f t="shared" si="1"/>
        <v>0.17778141017977953</v>
      </c>
      <c r="H54" s="16">
        <v>2949.36</v>
      </c>
      <c r="I54" s="7">
        <v>0</v>
      </c>
    </row>
    <row r="55" spans="1:9" x14ac:dyDescent="0.2">
      <c r="A55" s="8"/>
      <c r="H55" s="13"/>
    </row>
  </sheetData>
  <mergeCells count="2">
    <mergeCell ref="A1:I1"/>
    <mergeCell ref="L6:M6"/>
  </mergeCells>
  <pageMargins left="0.7" right="0.7" top="0.75" bottom="0.75" header="0.3" footer="0.3"/>
  <pageSetup paperSize="9" scale="48" fitToWidth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2021-10-19T13:13:10Z</cp:lastPrinted>
  <dcterms:created xsi:type="dcterms:W3CDTF">2017-12-11T14:03:53Z</dcterms:created>
  <dcterms:modified xsi:type="dcterms:W3CDTF">2021-10-19T14:39:31Z</dcterms:modified>
</cp:coreProperties>
</file>