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cuments\1ОТКРЫТЫЙ БЮДЖЕТ\НАПОЛНЕНИЕ САЙТА\6 Оперативная информация об исполнении бюджета и финансовый контроль\Квартальные отчеты 2020\"/>
    </mc:Choice>
  </mc:AlternateContent>
  <xr:revisionPtr revIDLastSave="0" documentId="13_ncr:1_{8D6E7E1A-0565-44F1-9A5F-B48A3BAA32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3" l="1"/>
  <c r="D29" i="3"/>
  <c r="D28" i="3" s="1"/>
  <c r="E30" i="3"/>
  <c r="F29" i="3"/>
  <c r="F21" i="3" l="1"/>
  <c r="D21" i="3"/>
  <c r="C21" i="3"/>
  <c r="C29" i="3" l="1"/>
  <c r="F16" i="3"/>
  <c r="F11" i="3"/>
  <c r="F9" i="3"/>
  <c r="F7" i="3"/>
  <c r="F6" i="3" l="1"/>
  <c r="F5" i="3" l="1"/>
  <c r="F4" i="3" s="1"/>
  <c r="E23" i="3" l="1"/>
  <c r="E24" i="3"/>
  <c r="G22" i="3"/>
  <c r="G25" i="3"/>
  <c r="E22" i="3" l="1"/>
  <c r="E25" i="3"/>
  <c r="G8" i="3" l="1"/>
  <c r="G10" i="3"/>
  <c r="G12" i="3"/>
  <c r="G13" i="3"/>
  <c r="G14" i="3"/>
  <c r="G15" i="3"/>
  <c r="G17" i="3"/>
  <c r="G18" i="3"/>
  <c r="G19" i="3"/>
  <c r="G20" i="3"/>
  <c r="G23" i="3"/>
  <c r="G24" i="3"/>
  <c r="G26" i="3"/>
  <c r="G27" i="3"/>
  <c r="G28" i="3"/>
  <c r="G31" i="3"/>
  <c r="G32" i="3"/>
  <c r="G33" i="3"/>
  <c r="G34" i="3"/>
  <c r="G35" i="3"/>
  <c r="G36" i="3"/>
  <c r="C7" i="3" l="1"/>
  <c r="D7" i="3"/>
  <c r="G7" i="3" l="1"/>
  <c r="E7" i="3"/>
  <c r="E8" i="3" l="1"/>
  <c r="E10" i="3"/>
  <c r="E12" i="3"/>
  <c r="E13" i="3"/>
  <c r="E15" i="3"/>
  <c r="E17" i="3"/>
  <c r="E18" i="3"/>
  <c r="E19" i="3"/>
  <c r="E26" i="3"/>
  <c r="E27" i="3"/>
  <c r="E31" i="3"/>
  <c r="E32" i="3"/>
  <c r="E33" i="3"/>
  <c r="D16" i="3"/>
  <c r="D11" i="3"/>
  <c r="D9" i="3"/>
  <c r="C28" i="3"/>
  <c r="C16" i="3"/>
  <c r="C11" i="3"/>
  <c r="C9" i="3"/>
  <c r="D6" i="3" l="1"/>
  <c r="D5" i="3" s="1"/>
  <c r="G29" i="3"/>
  <c r="C6" i="3"/>
  <c r="C5" i="3" s="1"/>
  <c r="G16" i="3"/>
  <c r="G21" i="3"/>
  <c r="G9" i="3"/>
  <c r="G11" i="3"/>
  <c r="E11" i="3"/>
  <c r="E28" i="3"/>
  <c r="E16" i="3"/>
  <c r="E29" i="3"/>
  <c r="E21" i="3"/>
  <c r="E9" i="3"/>
  <c r="E6" i="3" l="1"/>
  <c r="G6" i="3"/>
  <c r="G5" i="3" l="1"/>
  <c r="D4" i="3"/>
  <c r="E5" i="3"/>
  <c r="C4" i="3"/>
  <c r="G4" i="3" l="1"/>
  <c r="E4" i="3"/>
</calcChain>
</file>

<file path=xl/sharedStrings.xml><?xml version="1.0" encoding="utf-8"?>
<sst xmlns="http://schemas.openxmlformats.org/spreadsheetml/2006/main" count="68" uniqueCount="68">
  <si>
    <t>Код бюджетной классификации (без указания кода главного администратора доходов бюджета)</t>
  </si>
  <si>
    <t>Наименование доходов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</si>
  <si>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</si>
  <si>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</si>
  <si>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</si>
  <si>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</si>
  <si>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</si>
  <si>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</si>
  <si>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</si>
  <si>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</si>
  <si>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</si>
  <si>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</si>
  <si>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</si>
  <si>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</si>
  <si>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</si>
  <si>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</si>
  <si>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</si>
  <si>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</si>
  <si>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</si>
  <si>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</si>
  <si>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</si>
  <si>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1 09 00000 00 0000 000</t>
  </si>
  <si>
    <t>НЕНАЛОГОВЫЕ ДОХОДЫ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</si>
  <si>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</si>
  <si>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</si>
  <si>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</si>
  <si>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</si>
  <si>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</si>
  <si>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</si>
  <si>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</si>
  <si>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</si>
  <si>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</si>
  <si>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</si>
  <si>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</si>
  <si>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</si>
  <si>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</si>
  <si>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</si>
  <si>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</si>
  <si>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</si>
  <si>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</si>
  <si>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</si>
  <si>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</si>
  <si>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</si>
  <si>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</si>
  <si>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</si>
  <si>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</si>
  <si>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</si>
  <si>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</si>
  <si>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</si>
  <si>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</si>
  <si>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</si>
  <si>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1 05 02000 00 0000 110</t>
  </si>
  <si>
    <t>1 05 03000 00 0000 110</t>
  </si>
  <si>
    <t>1 05 04 000 00 0000 110</t>
  </si>
  <si>
    <t>Государственная пошлина</t>
  </si>
  <si>
    <t>Задолженности и перерасчеты по отмененным налогам</t>
  </si>
  <si>
    <t>Налог, взимаемый в связи с применением патентной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</si>
  <si>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</si>
  <si>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</si>
  <si>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Темп роста к соответствующему периоду прошлого года, %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</si>
  <si>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</si>
  <si>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</si>
  <si>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Cведения об исполнении бюджета городского округа Красногорск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01.07.2020)</t>
  </si>
  <si>
    <r>
      <t xml:space="preserve">План по решению о бюджете на </t>
    </r>
    <r>
      <rPr>
        <sz val="9"/>
        <rFont val="Times New Roman"/>
        <family val="1"/>
        <charset val="204"/>
      </rPr>
      <t xml:space="preserve">2020 год, </t>
    </r>
    <r>
      <rPr>
        <sz val="9"/>
        <color rgb="FF000000"/>
        <rFont val="Times New Roman"/>
        <family val="1"/>
        <charset val="204"/>
      </rPr>
      <t xml:space="preserve">
тыс. руб.</t>
    </r>
  </si>
  <si>
    <r>
      <t xml:space="preserve">Фактически исполнено по состоянию на </t>
    </r>
    <r>
      <rPr>
        <sz val="9"/>
        <rFont val="Times New Roman"/>
        <family val="1"/>
        <charset val="204"/>
      </rPr>
      <t>01.07.2020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</si>
  <si>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% исполнения от годового плана по состоянию на </t>
    </r>
    <r>
      <rPr>
        <sz val="9"/>
        <rFont val="Times New Roman"/>
        <family val="1"/>
        <charset val="204"/>
      </rPr>
      <t>01.07.2020</t>
    </r>
  </si>
  <si>
    <t>Фактически исполнено по состоянию на 01.07.2019, тыс. руб.</t>
  </si>
  <si>
    <t>Дотации бюджетам бюджетной системы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</si>
</sst>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/>
    <xf numFmtId="4" fontId="0" fillId="0" borderId="0" xfId="0" applyNumberFormat="1"/>
    <xf numFmtId="2" fontId="4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0" fillId="0" borderId="0" xfId="0" applyFont="1"/>
    <xf numFmtId="0" fontId="6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right" vertical="center" wrapText="1"/>
    </xf>
    <xf numFmtId="0" fontId="8" fillId="0" borderId="0" xfId="0" applyFont="1"/>
    <xf numFmtId="0" fontId="5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4" fontId="8" fillId="0" borderId="0" xfId="0" applyNumberFormat="1" applyFont="1"/>
    <xf numFmtId="0" fontId="2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abSelected="1" zoomScaleNormal="100" workbookViewId="0">
      <selection activeCell="J8" sqref="J8"/>
    </sheetView>
  </sheetViews>
  <sheetFormatPr defaultRowHeight="15" x14ac:dyDescent="0.25"/>
  <cols>
    <col min="1" max="1" width="20" customWidth="1"/>
    <col min="2" max="2" width="59.28515625" customWidth="1"/>
    <col min="3" max="3" width="16.5703125" customWidth="1"/>
    <col min="4" max="4" width="16.85546875" customWidth="1"/>
    <col min="5" max="5" width="15.42578125" customWidth="1"/>
    <col min="6" max="6" width="15.5703125" customWidth="1"/>
    <col min="7" max="7" width="12.28515625" customWidth="1"/>
    <col min="8" max="8" width="11.42578125" bestFit="1" customWidth="1"/>
  </cols>
  <sheetData>
    <row r="1" spans="1:8" ht="42" customHeight="1" x14ac:dyDescent="0.25">
      <c r="A1" s="27" t="s">
        <v>62</v>
      </c>
      <c r="B1" s="27"/>
      <c r="C1" s="27"/>
      <c r="D1" s="27"/>
      <c r="E1" s="27"/>
      <c r="F1" s="27"/>
      <c r="G1" s="27"/>
    </row>
    <row r="3" spans="1:8" ht="60" x14ac:dyDescent="0.25">
      <c r="A3" s="1" t="s">
        <v>0</v>
      </c>
      <c r="B3" s="1" t="s">
        <v>1</v>
      </c>
      <c r="C3" s="1" t="s">
        <v>63</v>
      </c>
      <c r="D3" s="1" t="s">
        <v>64</v>
      </c>
      <c r="E3" s="1" t="s">
        <v>65</v>
      </c>
      <c r="F3" s="20" t="s">
        <v>66</v>
      </c>
      <c r="G3" s="1" t="s">
        <v>59</v>
      </c>
    </row>
    <row r="4" spans="1:8" x14ac:dyDescent="0.25">
      <c r="A4" s="1"/>
      <c r="B4" s="2" t="s">
        <v>2</v>
      </c>
      <c r="C4" s="15">
        <f>C5+C28</f>
        <v>12354867.113</v>
      </c>
      <c r="D4" s="15">
        <f>D5+D28</f>
        <v>5820437.8100000005</v>
      </c>
      <c r="E4" s="8">
        <f t="shared" ref="E4:E13" si="0">D4/C4%</f>
        <v>47.11048493492607</v>
      </c>
      <c r="F4" s="15">
        <f>F5+F28</f>
        <v>6546199.3499999996</v>
      </c>
      <c r="G4" s="8">
        <f t="shared" ref="G4:G29" si="1">D4/F4%</f>
        <v>88.913238030247285</v>
      </c>
    </row>
    <row r="5" spans="1:8" x14ac:dyDescent="0.25">
      <c r="A5" s="3" t="s">
        <v>3</v>
      </c>
      <c r="B5" s="2" t="s">
        <v>4</v>
      </c>
      <c r="C5" s="15">
        <f>C6+C21</f>
        <v>6806979</v>
      </c>
      <c r="D5" s="15">
        <f>D6+D21</f>
        <v>3113690.94</v>
      </c>
      <c r="E5" s="8">
        <f t="shared" si="0"/>
        <v>45.742625913786426</v>
      </c>
      <c r="F5" s="15">
        <f>F6+F21</f>
        <v>3479306</v>
      </c>
      <c r="G5" s="8">
        <f t="shared" si="1"/>
        <v>89.491724499081144</v>
      </c>
      <c r="H5" s="7"/>
    </row>
    <row r="6" spans="1:8" s="13" customFormat="1" x14ac:dyDescent="0.25">
      <c r="A6" s="3"/>
      <c r="B6" s="11" t="s">
        <v>5</v>
      </c>
      <c r="C6" s="16">
        <f>C7+C9+C11+C16+C19+C20</f>
        <v>5690324</v>
      </c>
      <c r="D6" s="16">
        <f t="shared" ref="D6" si="2">D7+D9+D11+D16+D19+D20</f>
        <v>2549177.59</v>
      </c>
      <c r="E6" s="12">
        <f t="shared" si="0"/>
        <v>44.798461212401968</v>
      </c>
      <c r="F6" s="16">
        <f t="shared" ref="F6" si="3">F7+F9+F11+F16+F19+F20</f>
        <v>2612113.7999999998</v>
      </c>
      <c r="G6" s="12">
        <f t="shared" si="1"/>
        <v>97.590602293054758</v>
      </c>
      <c r="H6" s="21"/>
    </row>
    <row r="7" spans="1:8" x14ac:dyDescent="0.25">
      <c r="A7" s="3" t="s">
        <v>6</v>
      </c>
      <c r="B7" s="2" t="s">
        <v>7</v>
      </c>
      <c r="C7" s="15">
        <f>C8</f>
        <v>2309431</v>
      </c>
      <c r="D7" s="15">
        <f>D8</f>
        <v>1052929.3700000001</v>
      </c>
      <c r="E7" s="8">
        <f t="shared" si="0"/>
        <v>45.592588390820076</v>
      </c>
      <c r="F7" s="15">
        <f>F8</f>
        <v>1074848.1000000001</v>
      </c>
      <c r="G7" s="8">
        <f t="shared" si="1"/>
        <v>97.960760222770077</v>
      </c>
      <c r="H7" s="7"/>
    </row>
    <row r="8" spans="1:8" x14ac:dyDescent="0.25">
      <c r="A8" s="1" t="s">
        <v>8</v>
      </c>
      <c r="B8" s="4" t="s">
        <v>9</v>
      </c>
      <c r="C8" s="18">
        <v>2309431</v>
      </c>
      <c r="D8" s="17">
        <v>1052929.3700000001</v>
      </c>
      <c r="E8" s="9">
        <f t="shared" si="0"/>
        <v>45.592588390820076</v>
      </c>
      <c r="F8" s="17">
        <v>1074848.1000000001</v>
      </c>
      <c r="G8" s="9">
        <f t="shared" si="1"/>
        <v>97.960760222770077</v>
      </c>
    </row>
    <row r="9" spans="1:8" ht="24" x14ac:dyDescent="0.25">
      <c r="A9" s="3" t="s">
        <v>10</v>
      </c>
      <c r="B9" s="2" t="s">
        <v>11</v>
      </c>
      <c r="C9" s="15">
        <f>C10</f>
        <v>29997</v>
      </c>
      <c r="D9" s="15">
        <f>D10</f>
        <v>12516.33</v>
      </c>
      <c r="E9" s="8">
        <f t="shared" si="0"/>
        <v>41.72527252725272</v>
      </c>
      <c r="F9" s="15">
        <f>F10</f>
        <v>11645.3</v>
      </c>
      <c r="G9" s="8">
        <f t="shared" si="1"/>
        <v>107.47966990974901</v>
      </c>
    </row>
    <row r="10" spans="1:8" ht="24" x14ac:dyDescent="0.25">
      <c r="A10" s="1" t="s">
        <v>12</v>
      </c>
      <c r="B10" s="4" t="s">
        <v>13</v>
      </c>
      <c r="C10" s="18">
        <v>29997</v>
      </c>
      <c r="D10" s="18">
        <v>12516.33</v>
      </c>
      <c r="E10" s="9">
        <f t="shared" si="0"/>
        <v>41.72527252725272</v>
      </c>
      <c r="F10" s="18">
        <v>11645.3</v>
      </c>
      <c r="G10" s="9">
        <f t="shared" si="1"/>
        <v>107.47966990974901</v>
      </c>
    </row>
    <row r="11" spans="1:8" x14ac:dyDescent="0.25">
      <c r="A11" s="3" t="s">
        <v>14</v>
      </c>
      <c r="B11" s="2" t="s">
        <v>15</v>
      </c>
      <c r="C11" s="15">
        <f>SUM(C12:C15)</f>
        <v>1417912</v>
      </c>
      <c r="D11" s="15">
        <f>SUM(D12:D15)</f>
        <v>681798.67</v>
      </c>
      <c r="E11" s="8">
        <f t="shared" si="0"/>
        <v>48.084695665175275</v>
      </c>
      <c r="F11" s="15">
        <f>SUM(F12:F15)</f>
        <v>709192</v>
      </c>
      <c r="G11" s="8">
        <f t="shared" si="1"/>
        <v>96.137388746629966</v>
      </c>
    </row>
    <row r="12" spans="1:8" ht="24" x14ac:dyDescent="0.25">
      <c r="A12" s="1" t="s">
        <v>16</v>
      </c>
      <c r="B12" s="4" t="s">
        <v>17</v>
      </c>
      <c r="C12" s="18">
        <v>1202303</v>
      </c>
      <c r="D12" s="17">
        <v>569101.89</v>
      </c>
      <c r="E12" s="9">
        <f t="shared" si="0"/>
        <v>47.334315060346682</v>
      </c>
      <c r="F12" s="17">
        <v>570742.30000000005</v>
      </c>
      <c r="G12" s="9">
        <f t="shared" si="1"/>
        <v>99.712583069451824</v>
      </c>
    </row>
    <row r="13" spans="1:8" ht="16.5" customHeight="1" x14ac:dyDescent="0.25">
      <c r="A13" s="1" t="s">
        <v>51</v>
      </c>
      <c r="B13" s="4" t="s">
        <v>57</v>
      </c>
      <c r="C13" s="18">
        <v>142628</v>
      </c>
      <c r="D13" s="17">
        <v>74982.83</v>
      </c>
      <c r="E13" s="9">
        <f t="shared" si="0"/>
        <v>52.572306980396561</v>
      </c>
      <c r="F13" s="17">
        <v>98597</v>
      </c>
      <c r="G13" s="9">
        <f t="shared" si="1"/>
        <v>76.049808817712503</v>
      </c>
    </row>
    <row r="14" spans="1:8" ht="12.75" customHeight="1" x14ac:dyDescent="0.25">
      <c r="A14" s="1" t="s">
        <v>52</v>
      </c>
      <c r="B14" s="4" t="s">
        <v>58</v>
      </c>
      <c r="C14" s="18">
        <v>0</v>
      </c>
      <c r="D14" s="17">
        <v>-0.7</v>
      </c>
      <c r="E14" s="9"/>
      <c r="F14" s="17">
        <v>1299.5</v>
      </c>
      <c r="G14" s="9">
        <f t="shared" si="1"/>
        <v>-5.3866871873797614E-2</v>
      </c>
    </row>
    <row r="15" spans="1:8" ht="13.5" customHeight="1" x14ac:dyDescent="0.25">
      <c r="A15" s="1" t="s">
        <v>53</v>
      </c>
      <c r="B15" s="4" t="s">
        <v>56</v>
      </c>
      <c r="C15" s="18">
        <v>72981</v>
      </c>
      <c r="D15" s="17">
        <v>37714.65</v>
      </c>
      <c r="E15" s="9">
        <f>D15/C15%</f>
        <v>51.677354379907108</v>
      </c>
      <c r="F15" s="17">
        <v>38553.199999999997</v>
      </c>
      <c r="G15" s="9">
        <f t="shared" si="1"/>
        <v>97.824953570650436</v>
      </c>
    </row>
    <row r="16" spans="1:8" ht="15" customHeight="1" x14ac:dyDescent="0.25">
      <c r="A16" s="3" t="s">
        <v>18</v>
      </c>
      <c r="B16" s="2" t="s">
        <v>19</v>
      </c>
      <c r="C16" s="15">
        <f>C17+C18</f>
        <v>1848188</v>
      </c>
      <c r="D16" s="15">
        <f>D17+D18</f>
        <v>765622.32</v>
      </c>
      <c r="E16" s="8">
        <f>D16/C16%</f>
        <v>41.425564931706077</v>
      </c>
      <c r="F16" s="15">
        <f>F17+F18</f>
        <v>776766.79999999993</v>
      </c>
      <c r="G16" s="8">
        <f t="shared" si="1"/>
        <v>98.565273387070604</v>
      </c>
    </row>
    <row r="17" spans="1:8" x14ac:dyDescent="0.25">
      <c r="A17" s="1" t="s">
        <v>48</v>
      </c>
      <c r="B17" s="4" t="s">
        <v>47</v>
      </c>
      <c r="C17" s="18">
        <v>320587</v>
      </c>
      <c r="D17" s="17">
        <v>40545.25</v>
      </c>
      <c r="E17" s="9">
        <f>D17/C17%</f>
        <v>12.647190934130204</v>
      </c>
      <c r="F17" s="17">
        <v>35531.1</v>
      </c>
      <c r="G17" s="9">
        <f t="shared" si="1"/>
        <v>114.11200328726103</v>
      </c>
    </row>
    <row r="18" spans="1:8" x14ac:dyDescent="0.25">
      <c r="A18" s="1" t="s">
        <v>50</v>
      </c>
      <c r="B18" s="4" t="s">
        <v>49</v>
      </c>
      <c r="C18" s="18">
        <v>1527601</v>
      </c>
      <c r="D18" s="18">
        <v>725077.07</v>
      </c>
      <c r="E18" s="9">
        <f>D18/C18%</f>
        <v>47.465082177872361</v>
      </c>
      <c r="F18" s="18">
        <v>741235.7</v>
      </c>
      <c r="G18" s="9">
        <f t="shared" si="1"/>
        <v>97.820041587311565</v>
      </c>
    </row>
    <row r="19" spans="1:8" x14ac:dyDescent="0.25">
      <c r="A19" s="1" t="s">
        <v>20</v>
      </c>
      <c r="B19" s="4" t="s">
        <v>54</v>
      </c>
      <c r="C19" s="18">
        <v>84796</v>
      </c>
      <c r="D19" s="17">
        <v>36311.11</v>
      </c>
      <c r="E19" s="9">
        <f>D19/C19%</f>
        <v>42.82172508137176</v>
      </c>
      <c r="F19" s="17">
        <v>39639.800000000003</v>
      </c>
      <c r="G19" s="9">
        <f t="shared" si="1"/>
        <v>91.602656925615165</v>
      </c>
    </row>
    <row r="20" spans="1:8" x14ac:dyDescent="0.25">
      <c r="A20" s="1" t="s">
        <v>21</v>
      </c>
      <c r="B20" s="4" t="s">
        <v>55</v>
      </c>
      <c r="C20" s="18">
        <v>0</v>
      </c>
      <c r="D20" s="17">
        <v>-0.21</v>
      </c>
      <c r="E20" s="9"/>
      <c r="F20" s="17">
        <v>21.8</v>
      </c>
      <c r="G20" s="9">
        <f t="shared" si="1"/>
        <v>-0.96330275229357798</v>
      </c>
    </row>
    <row r="21" spans="1:8" s="13" customFormat="1" x14ac:dyDescent="0.25">
      <c r="A21" s="3"/>
      <c r="B21" s="11" t="s">
        <v>22</v>
      </c>
      <c r="C21" s="16">
        <f>SUM(C22:C27)</f>
        <v>1116655</v>
      </c>
      <c r="D21" s="16">
        <f>SUM(D22:D27)</f>
        <v>564513.35</v>
      </c>
      <c r="E21" s="12">
        <f t="shared" ref="E21:E33" si="4">D21/C21%</f>
        <v>50.553962504085867</v>
      </c>
      <c r="F21" s="16">
        <f>SUM(F22:F27)</f>
        <v>867192.2</v>
      </c>
      <c r="G21" s="12">
        <f t="shared" si="1"/>
        <v>65.096682142666879</v>
      </c>
      <c r="H21" s="21"/>
    </row>
    <row r="22" spans="1:8" s="13" customFormat="1" ht="27" customHeight="1" x14ac:dyDescent="0.25">
      <c r="A22" s="3"/>
      <c r="B22" s="4" t="s">
        <v>60</v>
      </c>
      <c r="C22" s="23">
        <v>811500</v>
      </c>
      <c r="D22" s="24">
        <v>389216.9</v>
      </c>
      <c r="E22" s="9">
        <f t="shared" si="4"/>
        <v>47.962649414664206</v>
      </c>
      <c r="F22" s="24">
        <v>425355.4</v>
      </c>
      <c r="G22" s="9">
        <f t="shared" si="1"/>
        <v>91.503928244475091</v>
      </c>
    </row>
    <row r="23" spans="1:8" s="10" customFormat="1" x14ac:dyDescent="0.25">
      <c r="A23" s="1" t="s">
        <v>23</v>
      </c>
      <c r="B23" s="22" t="s">
        <v>24</v>
      </c>
      <c r="C23" s="18">
        <v>1496</v>
      </c>
      <c r="D23" s="17">
        <v>790.28</v>
      </c>
      <c r="E23" s="9">
        <f t="shared" si="4"/>
        <v>52.826203208556144</v>
      </c>
      <c r="F23" s="17">
        <v>1761.3</v>
      </c>
      <c r="G23" s="9">
        <f t="shared" si="1"/>
        <v>44.86913075569182</v>
      </c>
    </row>
    <row r="24" spans="1:8" s="10" customFormat="1" ht="24" x14ac:dyDescent="0.25">
      <c r="A24" s="1" t="s">
        <v>25</v>
      </c>
      <c r="B24" s="22" t="s">
        <v>26</v>
      </c>
      <c r="C24" s="18">
        <v>4031</v>
      </c>
      <c r="D24" s="17">
        <v>3251.81</v>
      </c>
      <c r="E24" s="9">
        <f t="shared" si="4"/>
        <v>80.670057057802026</v>
      </c>
      <c r="F24" s="17">
        <v>7214.2</v>
      </c>
      <c r="G24" s="9">
        <f t="shared" si="1"/>
        <v>45.075129605500265</v>
      </c>
    </row>
    <row r="25" spans="1:8" s="10" customFormat="1" ht="24" x14ac:dyDescent="0.25">
      <c r="A25" s="1"/>
      <c r="B25" s="22" t="s">
        <v>61</v>
      </c>
      <c r="C25" s="18">
        <v>131256</v>
      </c>
      <c r="D25" s="5">
        <v>64688</v>
      </c>
      <c r="E25" s="9">
        <f t="shared" si="4"/>
        <v>49.283842262448957</v>
      </c>
      <c r="F25" s="5">
        <v>234158.6</v>
      </c>
      <c r="G25" s="9">
        <f t="shared" si="1"/>
        <v>27.625720345099431</v>
      </c>
    </row>
    <row r="26" spans="1:8" s="10" customFormat="1" x14ac:dyDescent="0.25">
      <c r="A26" s="1" t="s">
        <v>27</v>
      </c>
      <c r="B26" s="4" t="s">
        <v>28</v>
      </c>
      <c r="C26" s="18">
        <v>82260</v>
      </c>
      <c r="D26" s="17">
        <v>92954.66</v>
      </c>
      <c r="E26" s="9">
        <f t="shared" si="4"/>
        <v>113.00104546559689</v>
      </c>
      <c r="F26" s="17">
        <v>139476.1</v>
      </c>
      <c r="G26" s="9">
        <f t="shared" si="1"/>
        <v>66.645583006694338</v>
      </c>
    </row>
    <row r="27" spans="1:8" s="10" customFormat="1" x14ac:dyDescent="0.25">
      <c r="A27" s="1" t="s">
        <v>29</v>
      </c>
      <c r="B27" s="14" t="s">
        <v>30</v>
      </c>
      <c r="C27" s="17">
        <v>86112</v>
      </c>
      <c r="D27" s="17">
        <v>13611.7</v>
      </c>
      <c r="E27" s="9">
        <f t="shared" si="4"/>
        <v>15.80697231512449</v>
      </c>
      <c r="F27" s="17">
        <v>59226.6</v>
      </c>
      <c r="G27" s="9">
        <f t="shared" si="1"/>
        <v>22.982409930673043</v>
      </c>
    </row>
    <row r="28" spans="1:8" x14ac:dyDescent="0.25">
      <c r="A28" s="3" t="s">
        <v>31</v>
      </c>
      <c r="B28" s="2" t="s">
        <v>32</v>
      </c>
      <c r="C28" s="19">
        <f>C29</f>
        <v>5547888.1129999999</v>
      </c>
      <c r="D28" s="19">
        <f>D29+D34+D35+D36</f>
        <v>2706746.87</v>
      </c>
      <c r="E28" s="8">
        <f t="shared" si="4"/>
        <v>48.788778988845479</v>
      </c>
      <c r="F28" s="19">
        <f>F29+F34+F35+F36</f>
        <v>3066893.3499999992</v>
      </c>
      <c r="G28" s="8">
        <f t="shared" si="1"/>
        <v>88.256961071046078</v>
      </c>
    </row>
    <row r="29" spans="1:8" ht="24" x14ac:dyDescent="0.25">
      <c r="A29" s="3" t="s">
        <v>33</v>
      </c>
      <c r="B29" s="2" t="s">
        <v>34</v>
      </c>
      <c r="C29" s="19">
        <f>C30+C31+C32+C33</f>
        <v>5547888.1129999999</v>
      </c>
      <c r="D29" s="19">
        <f>D30+D31+D32+D33</f>
        <v>2710726.7800000003</v>
      </c>
      <c r="E29" s="8">
        <f t="shared" si="4"/>
        <v>48.860516376459238</v>
      </c>
      <c r="F29" s="19">
        <f>F30+F31+F32+F33</f>
        <v>3062748.5399999996</v>
      </c>
      <c r="G29" s="8">
        <f t="shared" si="1"/>
        <v>88.506344696518923</v>
      </c>
    </row>
    <row r="30" spans="1:8" x14ac:dyDescent="0.25">
      <c r="A30" s="3"/>
      <c r="B30" s="25" t="s">
        <v>67</v>
      </c>
      <c r="C30" s="26">
        <v>18000</v>
      </c>
      <c r="D30" s="26">
        <v>18000</v>
      </c>
      <c r="E30" s="9">
        <f t="shared" si="4"/>
        <v>100</v>
      </c>
      <c r="F30" s="17">
        <v>0</v>
      </c>
      <c r="G30" s="9"/>
    </row>
    <row r="31" spans="1:8" ht="24" x14ac:dyDescent="0.25">
      <c r="A31" s="1" t="s">
        <v>35</v>
      </c>
      <c r="B31" s="4" t="s">
        <v>36</v>
      </c>
      <c r="C31" s="17">
        <v>1351474.4129999999</v>
      </c>
      <c r="D31" s="17">
        <v>245249.74</v>
      </c>
      <c r="E31" s="9">
        <f t="shared" si="4"/>
        <v>18.146828207838219</v>
      </c>
      <c r="F31" s="17">
        <v>556867.80000000005</v>
      </c>
      <c r="G31" s="9">
        <f t="shared" ref="G31:G36" si="5">D31/F31%</f>
        <v>44.040926769333758</v>
      </c>
    </row>
    <row r="32" spans="1:8" x14ac:dyDescent="0.25">
      <c r="A32" s="1" t="s">
        <v>37</v>
      </c>
      <c r="B32" s="4" t="s">
        <v>38</v>
      </c>
      <c r="C32" s="17">
        <v>4177127</v>
      </c>
      <c r="D32" s="17">
        <v>2447477.04</v>
      </c>
      <c r="E32" s="9">
        <f t="shared" si="4"/>
        <v>58.592354027062143</v>
      </c>
      <c r="F32" s="17">
        <v>2489708.84</v>
      </c>
      <c r="G32" s="9">
        <f t="shared" si="5"/>
        <v>98.303745429124163</v>
      </c>
    </row>
    <row r="33" spans="1:7" x14ac:dyDescent="0.25">
      <c r="A33" s="1" t="s">
        <v>39</v>
      </c>
      <c r="B33" s="4" t="s">
        <v>40</v>
      </c>
      <c r="C33" s="17">
        <v>1286.7</v>
      </c>
      <c r="D33" s="17">
        <v>0</v>
      </c>
      <c r="E33" s="9">
        <f t="shared" si="4"/>
        <v>0</v>
      </c>
      <c r="F33" s="17">
        <v>16171.9</v>
      </c>
      <c r="G33" s="9">
        <f t="shared" si="5"/>
        <v>0</v>
      </c>
    </row>
    <row r="34" spans="1:7" x14ac:dyDescent="0.25">
      <c r="A34" s="3" t="s">
        <v>41</v>
      </c>
      <c r="B34" s="2" t="s">
        <v>42</v>
      </c>
      <c r="C34" s="19">
        <v>0</v>
      </c>
      <c r="D34" s="19">
        <v>0</v>
      </c>
      <c r="E34" s="8">
        <v>0</v>
      </c>
      <c r="F34" s="19">
        <v>0</v>
      </c>
      <c r="G34" s="8" t="e">
        <f t="shared" si="5"/>
        <v>#DIV/0!</v>
      </c>
    </row>
    <row r="35" spans="1:7" ht="72" x14ac:dyDescent="0.25">
      <c r="A35" s="3" t="s">
        <v>43</v>
      </c>
      <c r="B35" s="2" t="s">
        <v>44</v>
      </c>
      <c r="C35" s="19">
        <v>0</v>
      </c>
      <c r="D35" s="19">
        <v>3205.48</v>
      </c>
      <c r="E35" s="8"/>
      <c r="F35" s="19">
        <v>7591.01</v>
      </c>
      <c r="G35" s="8">
        <f t="shared" si="5"/>
        <v>42.22731889432368</v>
      </c>
    </row>
    <row r="36" spans="1:7" ht="36" x14ac:dyDescent="0.25">
      <c r="A36" s="3" t="s">
        <v>45</v>
      </c>
      <c r="B36" s="2" t="s">
        <v>46</v>
      </c>
      <c r="C36" s="19">
        <v>0</v>
      </c>
      <c r="D36" s="19">
        <v>-7185.39</v>
      </c>
      <c r="E36" s="8"/>
      <c r="F36" s="19">
        <v>-3446.2</v>
      </c>
      <c r="G36" s="8">
        <f t="shared" si="5"/>
        <v>208.50182810051655</v>
      </c>
    </row>
    <row r="38" spans="1:7" x14ac:dyDescent="0.25">
      <c r="A38" s="6"/>
      <c r="C38" s="7"/>
      <c r="D38" s="7"/>
      <c r="E38" s="7"/>
    </row>
    <row r="39" spans="1:7" x14ac:dyDescent="0.25">
      <c r="C39" s="7"/>
      <c r="D39" s="7"/>
      <c r="E39" s="7"/>
    </row>
    <row r="40" spans="1:7" x14ac:dyDescent="0.25">
      <c r="C40" s="7"/>
      <c r="D40" s="7"/>
      <c r="E40" s="7"/>
    </row>
    <row r="41" spans="1:7" x14ac:dyDescent="0.25">
      <c r="C41" s="7"/>
      <c r="D41" s="7"/>
      <c r="E41" s="7"/>
    </row>
  </sheetData>
  <mergeCells count="1">
    <mergeCell ref="A1:G1"/>
  </mergeCells>
  <pageMargins left="0.39370078740157483" right="0.35433070866141736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cp:lastPrinted>2020-09-03T08:56:19Z</cp:lastPrinted>
  <dcterms:created xsi:type="dcterms:W3CDTF">2017-12-11T14:03:53Z</dcterms:created>
  <dcterms:modified xsi:type="dcterms:W3CDTF">2020-09-03T10:00:13Z</dcterms:modified>
</cp:coreProperties>
</file>