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КРЫТЫЙ БЮДЖЕТ\3 этап\9 месяцев 2017г\"/>
    </mc:Choice>
  </mc:AlternateContent>
  <bookViews>
    <workbookView xWindow="120" yWindow="180" windowWidth="15180" windowHeight="8775"/>
  </bookViews>
  <sheets>
    <sheet name="2017 1 полугодие" sheetId="1" r:id="rId1"/>
  </sheets>
  <definedNames>
    <definedName name="_xlnm._FilterDatabase" localSheetId="0" hidden="1">'2017 1 полугодие'!$A$1:$M$452</definedName>
    <definedName name="_xlnm.Print_Titles" localSheetId="0">'2017 1 полугодие'!$7:$7</definedName>
    <definedName name="_xlnm.Print_Area" localSheetId="0">'2017 1 полугодие'!$A$1:$K$70</definedName>
  </definedNames>
  <calcPr calcId="162913"/>
</workbook>
</file>

<file path=xl/calcChain.xml><?xml version="1.0" encoding="utf-8"?>
<calcChain xmlns="http://schemas.openxmlformats.org/spreadsheetml/2006/main">
  <c r="D19" i="1" l="1"/>
  <c r="E19" i="1"/>
  <c r="H23" i="1"/>
  <c r="F64" i="1"/>
  <c r="G64" i="1"/>
  <c r="H64" i="1"/>
  <c r="H45" i="1" l="1"/>
  <c r="H49" i="1"/>
  <c r="H59" i="1"/>
  <c r="G59" i="1"/>
  <c r="H54" i="1"/>
  <c r="G54" i="1"/>
  <c r="F54" i="1"/>
  <c r="E64" i="1" l="1"/>
  <c r="D64" i="1"/>
  <c r="F59" i="1"/>
  <c r="E59" i="1"/>
  <c r="D59" i="1"/>
  <c r="F49" i="1"/>
  <c r="G49" i="1"/>
  <c r="E49" i="1"/>
  <c r="D49" i="1"/>
  <c r="F45" i="1"/>
  <c r="G45" i="1"/>
  <c r="E45" i="1"/>
  <c r="D45" i="1"/>
  <c r="G23" i="1"/>
  <c r="F23" i="1"/>
  <c r="E23" i="1"/>
  <c r="D23" i="1"/>
  <c r="F19" i="1"/>
  <c r="G19" i="1"/>
  <c r="H19" i="1"/>
  <c r="I19" i="1"/>
  <c r="E54" i="1" l="1"/>
  <c r="D54" i="1"/>
  <c r="K49" i="1" l="1"/>
  <c r="K51" i="1"/>
  <c r="K52" i="1"/>
  <c r="K54" i="1"/>
  <c r="K55" i="1"/>
  <c r="K56" i="1"/>
  <c r="K57" i="1"/>
  <c r="J49" i="1"/>
  <c r="J52" i="1"/>
  <c r="J54" i="1"/>
  <c r="J55" i="1"/>
  <c r="J56" i="1"/>
  <c r="J57" i="1"/>
  <c r="E37" i="1" l="1"/>
  <c r="F37" i="1"/>
  <c r="G37" i="1"/>
  <c r="H37" i="1"/>
  <c r="D37" i="1"/>
  <c r="D34" i="1" l="1"/>
  <c r="E34" i="1"/>
  <c r="G34" i="1"/>
  <c r="H34" i="1"/>
  <c r="F34" i="1"/>
  <c r="E28" i="1"/>
  <c r="F28" i="1"/>
  <c r="G28" i="1"/>
  <c r="H28" i="1"/>
  <c r="D28" i="1"/>
  <c r="E16" i="1"/>
  <c r="F16" i="1"/>
  <c r="G16" i="1"/>
  <c r="H16" i="1"/>
  <c r="D16" i="1"/>
  <c r="D8" i="1"/>
  <c r="E8" i="1"/>
  <c r="G8" i="1"/>
  <c r="H8" i="1"/>
  <c r="F8" i="1"/>
  <c r="J9" i="1" l="1"/>
  <c r="J10" i="1"/>
  <c r="J11" i="1"/>
  <c r="J12" i="1"/>
  <c r="J14" i="1"/>
  <c r="J16" i="1"/>
  <c r="J17" i="1"/>
  <c r="J19" i="1"/>
  <c r="J20" i="1"/>
  <c r="J21" i="1"/>
  <c r="J23" i="1"/>
  <c r="J24" i="1"/>
  <c r="J25" i="1"/>
  <c r="J26" i="1"/>
  <c r="J28" i="1"/>
  <c r="J29" i="1"/>
  <c r="J30" i="1"/>
  <c r="J31" i="1"/>
  <c r="J32" i="1"/>
  <c r="J34" i="1"/>
  <c r="J35" i="1"/>
  <c r="J37" i="1"/>
  <c r="J38" i="1"/>
  <c r="J39" i="1"/>
  <c r="J40" i="1"/>
  <c r="J41" i="1"/>
  <c r="J42" i="1"/>
  <c r="J43" i="1"/>
  <c r="J45" i="1"/>
  <c r="J46" i="1"/>
  <c r="J47" i="1"/>
  <c r="J59" i="1"/>
  <c r="J60" i="1"/>
  <c r="J61" i="1"/>
  <c r="J62" i="1"/>
  <c r="J64" i="1"/>
  <c r="J65" i="1"/>
  <c r="J66" i="1"/>
  <c r="J67" i="1"/>
  <c r="J8" i="1"/>
  <c r="K19" i="1" l="1"/>
  <c r="K21" i="1" l="1"/>
  <c r="K20" i="1"/>
  <c r="K66" i="1"/>
  <c r="K65" i="1"/>
  <c r="K62" i="1"/>
  <c r="K61" i="1"/>
  <c r="K60" i="1"/>
  <c r="K47" i="1"/>
  <c r="K46" i="1"/>
  <c r="H69" i="1"/>
  <c r="G69" i="1"/>
  <c r="E69" i="1"/>
  <c r="D69" i="1"/>
  <c r="K43" i="1"/>
  <c r="K42" i="1"/>
  <c r="K41" i="1"/>
  <c r="K39" i="1"/>
  <c r="K38" i="1"/>
  <c r="K32" i="1"/>
  <c r="K31" i="1"/>
  <c r="K30" i="1"/>
  <c r="K29" i="1"/>
  <c r="K26" i="1"/>
  <c r="K25" i="1"/>
  <c r="K24" i="1"/>
  <c r="J69" i="1" l="1"/>
  <c r="K69" i="1"/>
  <c r="K17" i="1"/>
  <c r="K14" i="1"/>
  <c r="K12" i="1"/>
  <c r="K11" i="1"/>
  <c r="K10" i="1"/>
  <c r="K9" i="1"/>
  <c r="F69" i="1"/>
  <c r="K16" i="1"/>
  <c r="K23" i="1"/>
  <c r="K28" i="1"/>
  <c r="K37" i="1"/>
  <c r="K45" i="1"/>
  <c r="K59" i="1"/>
  <c r="K64" i="1"/>
  <c r="K8" i="1"/>
  <c r="I16" i="1" l="1"/>
  <c r="I23" i="1"/>
  <c r="I28" i="1"/>
  <c r="I34" i="1"/>
  <c r="I37" i="1"/>
  <c r="I45" i="1"/>
  <c r="I49" i="1"/>
  <c r="I54" i="1"/>
  <c r="I59" i="1"/>
  <c r="I64" i="1"/>
  <c r="I8" i="1" l="1"/>
  <c r="I69" i="1" l="1"/>
</calcChain>
</file>

<file path=xl/sharedStrings.xml><?xml version="1.0" encoding="utf-8"?>
<sst xmlns="http://schemas.openxmlformats.org/spreadsheetml/2006/main" count="148" uniqueCount="80">
  <si>
    <t xml:space="preserve">Наименования </t>
  </si>
  <si>
    <t xml:space="preserve">В С Е Г О   Р А С Х О Д О В </t>
  </si>
  <si>
    <t>РЗ</t>
  </si>
  <si>
    <t>Общегосударственные вопросы</t>
  </si>
  <si>
    <t xml:space="preserve">01 </t>
  </si>
  <si>
    <t>02</t>
  </si>
  <si>
    <t>03</t>
  </si>
  <si>
    <t>04</t>
  </si>
  <si>
    <t>Культура и кинематография</t>
  </si>
  <si>
    <t>08</t>
  </si>
  <si>
    <t>07</t>
  </si>
  <si>
    <t xml:space="preserve">Образование </t>
  </si>
  <si>
    <t>Национальная оборона</t>
  </si>
  <si>
    <t>Национальная безопасность и правоохранительная деятельность</t>
  </si>
  <si>
    <t>09</t>
  </si>
  <si>
    <t>Национальная экономика</t>
  </si>
  <si>
    <t>Жилищно-коммунальное хозяйство</t>
  </si>
  <si>
    <t>05</t>
  </si>
  <si>
    <t>Здравоохранение</t>
  </si>
  <si>
    <t>Физическая культура и спорт</t>
  </si>
  <si>
    <t>Социальная политика</t>
  </si>
  <si>
    <t>Средства массовой информации</t>
  </si>
  <si>
    <t>тыс.руб.</t>
  </si>
  <si>
    <t>06</t>
  </si>
  <si>
    <t>Охрана окружающей среды</t>
  </si>
  <si>
    <t>Назначено на 2017 год</t>
  </si>
  <si>
    <t>Процент исполнения к годовому назначению 
2017 год</t>
  </si>
  <si>
    <t>Аналитические данные о расходах бюджета Красногорского муниципального района</t>
  </si>
  <si>
    <t>по разделам, подразделам классификации расхродов бюджетов</t>
  </si>
  <si>
    <t>01</t>
  </si>
  <si>
    <t>11</t>
  </si>
  <si>
    <t>13</t>
  </si>
  <si>
    <t>14</t>
  </si>
  <si>
    <t>12</t>
  </si>
  <si>
    <t>10</t>
  </si>
  <si>
    <t xml:space="preserve">Функционирование высшего должностного лица субъекта Российской Федерации и муниципального образования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</si>
  <si>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</si>
  <si>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</si>
  <si>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</si>
  <si>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</si>
  <si>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</si>
  <si>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</si>
  <si>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</si>
  <si>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</si>
  <si>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</si>
  <si>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</si>
  <si>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</si>
  <si>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</si>
  <si>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</si>
  <si>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</si>
  <si>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</si>
  <si>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</si>
  <si>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</si>
  <si>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</si>
  <si>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</si>
  <si>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</si>
  <si>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</si>
  <si>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</si>
  <si>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</si>
  <si>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</si>
  <si>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</si>
  <si>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</si>
  <si>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</si>
  <si>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</si>
  <si>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</si>
  <si>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</si>
  <si>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</si>
  <si>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</si>
  <si>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</si>
  <si>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</si>
  <si>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</si>
  <si>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Скорая медицинская помощь</t>
  </si>
  <si>
    <t>за 9 месяцев 2017 года</t>
  </si>
  <si>
    <t>в сравнении с 9 мес 2016 года</t>
  </si>
  <si>
    <t>Назначено на 9 мес 2016 года</t>
  </si>
  <si>
    <t>Исполнено 
9 мес 2016 года</t>
  </si>
  <si>
    <t>Назначено на 9 мес 2017 года</t>
  </si>
  <si>
    <t>Исполнено 
9 мес 2017 года</t>
  </si>
  <si>
    <t>Процент исполнения к назначениям на 9 мес 2017 год</t>
  </si>
  <si>
    <t>Процент исполнения за 9мес 2017 год к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</si>
</sst>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р_."/>
    <numFmt numFmtId="165" formatCode="#,##0.0"/>
    <numFmt numFmtId="166" formatCode="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b/>
      <sz val="16"/>
      <name val="Times New Roman Cyr"/>
      <family val="1"/>
      <charset val="204"/>
    </font>
    <font>
      <sz val="10.5"/>
      <name val="Times New Roman Cyr"/>
      <family val="1"/>
      <charset val="204"/>
    </font>
    <font>
      <sz val="10.5"/>
      <color indexed="8"/>
      <name val="Times New Roman Cyr"/>
      <family val="1"/>
      <charset val="204"/>
    </font>
    <font>
      <b/>
      <sz val="10.5"/>
      <color indexed="8"/>
      <name val="Times New Roman Cyr"/>
      <charset val="204"/>
    </font>
    <font>
      <b/>
      <sz val="13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4"/>
      <color indexed="8"/>
      <name val="Times New Roman Cyr"/>
      <charset val="204"/>
    </font>
    <font>
      <b/>
      <sz val="14"/>
      <name val="Times New Roman"/>
      <family val="1"/>
      <charset val="204"/>
    </font>
    <font>
      <sz val="10"/>
      <name val="Times New Roman CYR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sz val="10"/>
      <color indexed="8"/>
      <name val="Times New Roman Cyr"/>
      <family val="1"/>
      <charset val="204"/>
    </font>
    <font>
      <sz val="14"/>
      <name val="Times New Roman Cyr"/>
      <charset val="204"/>
    </font>
    <font>
      <sz val="14"/>
      <color indexed="8"/>
      <name val="Times New Roman Cyr"/>
      <charset val="204"/>
    </font>
    <font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top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/>
    <xf numFmtId="0" fontId="15" fillId="0" borderId="0" xfId="0" applyFont="1" applyFill="1"/>
    <xf numFmtId="0" fontId="16" fillId="0" borderId="1" xfId="0" applyNumberFormat="1" applyFont="1" applyFill="1" applyBorder="1" applyAlignment="1">
      <alignment horizontal="left" vertical="top" wrapText="1"/>
    </xf>
    <xf numFmtId="3" fontId="17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4" fillId="0" borderId="0" xfId="0" applyNumberFormat="1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 wrapText="1"/>
    </xf>
    <xf numFmtId="165" fontId="12" fillId="0" borderId="0" xfId="0" applyNumberFormat="1" applyFont="1" applyFill="1" applyBorder="1" applyAlignment="1">
      <alignment horizontal="center" wrapText="1"/>
    </xf>
    <xf numFmtId="3" fontId="19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 wrapText="1"/>
    </xf>
    <xf numFmtId="3" fontId="19" fillId="0" borderId="0" xfId="0" applyNumberFormat="1" applyFont="1" applyFill="1"/>
    <xf numFmtId="0" fontId="3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Fill="1" applyAlignment="1">
      <alignment horizontal="center" vertical="top"/>
    </xf>
    <xf numFmtId="165" fontId="22" fillId="0" borderId="0" xfId="0" applyNumberFormat="1" applyFont="1" applyFill="1" applyAlignment="1">
      <alignment horizontal="center" vertical="top" wrapText="1"/>
    </xf>
    <xf numFmtId="0" fontId="23" fillId="0" borderId="0" xfId="0" applyNumberFormat="1" applyFont="1" applyFill="1" applyAlignment="1">
      <alignment horizontal="left" vertical="top" wrapText="1"/>
    </xf>
    <xf numFmtId="0" fontId="23" fillId="0" borderId="0" xfId="0" applyFont="1" applyFill="1" applyAlignment="1">
      <alignment vertical="top"/>
    </xf>
    <xf numFmtId="49" fontId="24" fillId="0" borderId="0" xfId="0" applyNumberFormat="1" applyFont="1" applyFill="1" applyAlignment="1">
      <alignment horizontal="center" vertical="top"/>
    </xf>
    <xf numFmtId="3" fontId="25" fillId="0" borderId="0" xfId="0" applyNumberFormat="1" applyFont="1" applyFill="1"/>
    <xf numFmtId="0" fontId="25" fillId="0" borderId="0" xfId="0" applyFont="1" applyFill="1"/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abSelected="1" showWhiteSpace="0" view="pageBreakPreview" zoomScaleNormal="90" zoomScaleSheetLayoutView="100" workbookViewId="0">
      <pane ySplit="7" topLeftCell="A59" activePane="bottomLeft" state="frozen"/>
      <selection pane="bottomLeft" activeCell="F47" sqref="F47"/>
    </sheetView>
  </sheetViews>
  <sheetFormatPr defaultColWidth="8.85546875" defaultRowHeight="12.75" x14ac:dyDescent="0.2"/>
  <cols>
    <col min="1" max="1" width="29.7109375" style="1" customWidth="1"/>
    <col min="2" max="3" width="7.5703125" style="2" customWidth="1"/>
    <col min="4" max="4" width="17.28515625" style="2" customWidth="1"/>
    <col min="5" max="5" width="19" style="2" customWidth="1"/>
    <col min="6" max="6" width="17.85546875" style="2" customWidth="1"/>
    <col min="7" max="7" width="16" style="2" customWidth="1"/>
    <col min="8" max="8" width="16.85546875" style="53" customWidth="1"/>
    <col min="9" max="9" width="16.85546875" style="53" hidden="1" customWidth="1"/>
    <col min="10" max="10" width="12.85546875" style="54" customWidth="1"/>
    <col min="11" max="11" width="11.42578125" style="4" customWidth="1"/>
    <col min="12" max="12" width="11.140625" style="5" bestFit="1" customWidth="1"/>
    <col min="13" max="13" width="8.85546875" style="5"/>
    <col min="14" max="14" width="8.85546875" style="5" customWidth="1"/>
    <col min="15" max="16384" width="8.85546875" style="5"/>
  </cols>
  <sheetData>
    <row r="1" spans="1:13" ht="15.75" x14ac:dyDescent="0.25">
      <c r="H1" s="3"/>
      <c r="I1" s="3"/>
      <c r="J1" s="3"/>
    </row>
    <row r="2" spans="1:13" ht="20.25" x14ac:dyDescent="0.3">
      <c r="A2" s="6" t="s">
        <v>27</v>
      </c>
      <c r="B2" s="6"/>
      <c r="C2" s="6"/>
      <c r="D2" s="6"/>
      <c r="E2" s="6"/>
      <c r="F2" s="6"/>
      <c r="G2" s="6"/>
      <c r="H2" s="6"/>
      <c r="I2" s="6"/>
      <c r="J2" s="6"/>
    </row>
    <row r="3" spans="1:13" ht="20.25" x14ac:dyDescent="0.3">
      <c r="A3" s="6" t="s">
        <v>28</v>
      </c>
      <c r="B3" s="6"/>
      <c r="C3" s="6"/>
      <c r="D3" s="6"/>
      <c r="E3" s="6"/>
      <c r="F3" s="6"/>
      <c r="G3" s="6"/>
      <c r="H3" s="6"/>
      <c r="I3" s="6"/>
      <c r="J3" s="6"/>
    </row>
    <row r="4" spans="1:13" ht="20.25" x14ac:dyDescent="0.3">
      <c r="A4" s="6" t="s">
        <v>72</v>
      </c>
      <c r="B4" s="6"/>
      <c r="C4" s="6"/>
      <c r="D4" s="6"/>
      <c r="E4" s="6"/>
      <c r="F4" s="6"/>
      <c r="G4" s="6"/>
      <c r="H4" s="6"/>
      <c r="I4" s="6"/>
      <c r="J4" s="6"/>
    </row>
    <row r="5" spans="1:13" ht="20.25" x14ac:dyDescent="0.3">
      <c r="A5" s="6" t="s">
        <v>73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3" ht="13.5" x14ac:dyDescent="0.2">
      <c r="A6" s="8"/>
      <c r="B6" s="9"/>
      <c r="C6" s="9"/>
      <c r="D6" s="9"/>
      <c r="E6" s="9"/>
      <c r="F6" s="9"/>
      <c r="G6" s="9"/>
      <c r="H6" s="10"/>
      <c r="I6" s="10"/>
      <c r="J6" s="5"/>
      <c r="K6" s="11" t="s">
        <v>22</v>
      </c>
    </row>
    <row r="7" spans="1:13" ht="63.75" x14ac:dyDescent="0.2">
      <c r="A7" s="12" t="s">
        <v>0</v>
      </c>
      <c r="B7" s="13" t="s">
        <v>2</v>
      </c>
      <c r="C7" s="14"/>
      <c r="D7" s="14" t="s">
        <v>74</v>
      </c>
      <c r="E7" s="14" t="s">
        <v>75</v>
      </c>
      <c r="F7" s="14" t="s">
        <v>25</v>
      </c>
      <c r="G7" s="14" t="s">
        <v>76</v>
      </c>
      <c r="H7" s="14" t="s">
        <v>77</v>
      </c>
      <c r="I7" s="15" t="s">
        <v>26</v>
      </c>
      <c r="J7" s="15" t="s">
        <v>78</v>
      </c>
      <c r="K7" s="15" t="s">
        <v>79</v>
      </c>
    </row>
    <row r="8" spans="1:13" ht="37.5" x14ac:dyDescent="0.2">
      <c r="A8" s="16" t="s">
        <v>3</v>
      </c>
      <c r="B8" s="17" t="s">
        <v>4</v>
      </c>
      <c r="C8" s="18"/>
      <c r="D8" s="19">
        <f t="shared" ref="D8" si="0">D9+D10+D11+D12+D13+D14</f>
        <v>431811</v>
      </c>
      <c r="E8" s="19">
        <f t="shared" ref="E8" si="1">E9+E10+E11+E12+E13+E14</f>
        <v>327894</v>
      </c>
      <c r="F8" s="19">
        <f>F9+F10+F11+F12+F13+F14</f>
        <v>633377</v>
      </c>
      <c r="G8" s="19">
        <f t="shared" ref="G8:H8" si="2">G9+G10+G11+G12+G13+G14</f>
        <v>491136</v>
      </c>
      <c r="H8" s="19">
        <f t="shared" si="2"/>
        <v>413763</v>
      </c>
      <c r="I8" s="20">
        <f>H8/F8*100</f>
        <v>65.326495910018835</v>
      </c>
      <c r="J8" s="20">
        <f>H8/G8*100</f>
        <v>84.246115129007038</v>
      </c>
      <c r="K8" s="21">
        <f>H8/E8*100</f>
        <v>126.18803637760985</v>
      </c>
    </row>
    <row r="9" spans="1:13" ht="110.25" x14ac:dyDescent="0.2">
      <c r="A9" s="22" t="s">
        <v>35</v>
      </c>
      <c r="B9" s="17" t="s">
        <v>29</v>
      </c>
      <c r="C9" s="18" t="s">
        <v>5</v>
      </c>
      <c r="D9" s="19">
        <v>2415</v>
      </c>
      <c r="E9" s="23">
        <v>2243</v>
      </c>
      <c r="F9" s="19">
        <v>3727</v>
      </c>
      <c r="G9" s="19">
        <v>3161</v>
      </c>
      <c r="H9" s="23">
        <v>2606</v>
      </c>
      <c r="I9" s="20"/>
      <c r="J9" s="20">
        <f t="shared" ref="J9:J67" si="3">H9/G9*100</f>
        <v>82.442265105979118</v>
      </c>
      <c r="K9" s="21">
        <f t="shared" ref="K9:K14" si="4">H9/E9*100</f>
        <v>116.18368256798929</v>
      </c>
    </row>
    <row r="10" spans="1:13" ht="126" x14ac:dyDescent="0.2">
      <c r="A10" s="22" t="s">
        <v>36</v>
      </c>
      <c r="B10" s="17" t="s">
        <v>29</v>
      </c>
      <c r="C10" s="18" t="s">
        <v>6</v>
      </c>
      <c r="D10" s="19">
        <v>7828</v>
      </c>
      <c r="E10" s="23">
        <v>7245</v>
      </c>
      <c r="F10" s="19">
        <v>10806</v>
      </c>
      <c r="G10" s="19">
        <v>8579</v>
      </c>
      <c r="H10" s="23">
        <v>7414</v>
      </c>
      <c r="I10" s="20"/>
      <c r="J10" s="20">
        <f t="shared" si="3"/>
        <v>86.420328709639818</v>
      </c>
      <c r="K10" s="21">
        <f t="shared" si="4"/>
        <v>102.33264320220843</v>
      </c>
    </row>
    <row r="11" spans="1:13" ht="126" x14ac:dyDescent="0.2">
      <c r="A11" s="22" t="s">
        <v>37</v>
      </c>
      <c r="B11" s="17" t="s">
        <v>29</v>
      </c>
      <c r="C11" s="18" t="s">
        <v>7</v>
      </c>
      <c r="D11" s="19">
        <v>249200</v>
      </c>
      <c r="E11" s="23">
        <v>193879</v>
      </c>
      <c r="F11" s="19">
        <v>332482</v>
      </c>
      <c r="G11" s="19">
        <v>251681</v>
      </c>
      <c r="H11" s="23">
        <v>219952</v>
      </c>
      <c r="I11" s="20"/>
      <c r="J11" s="20">
        <f t="shared" si="3"/>
        <v>87.393168336108005</v>
      </c>
      <c r="K11" s="21">
        <f t="shared" si="4"/>
        <v>113.44807844067692</v>
      </c>
    </row>
    <row r="12" spans="1:13" ht="110.25" x14ac:dyDescent="0.2">
      <c r="A12" s="22" t="s">
        <v>38</v>
      </c>
      <c r="B12" s="17" t="s">
        <v>29</v>
      </c>
      <c r="C12" s="18" t="s">
        <v>23</v>
      </c>
      <c r="D12" s="19">
        <v>31729</v>
      </c>
      <c r="E12" s="23">
        <v>26556</v>
      </c>
      <c r="F12" s="19">
        <v>46477</v>
      </c>
      <c r="G12" s="19">
        <v>37606</v>
      </c>
      <c r="H12" s="23">
        <v>31572</v>
      </c>
      <c r="I12" s="20"/>
      <c r="J12" s="20">
        <f t="shared" si="3"/>
        <v>83.954688081689085</v>
      </c>
      <c r="K12" s="21">
        <f t="shared" si="4"/>
        <v>118.88838680524177</v>
      </c>
    </row>
    <row r="13" spans="1:13" ht="18.75" x14ac:dyDescent="0.2">
      <c r="A13" s="22" t="s">
        <v>39</v>
      </c>
      <c r="B13" s="17" t="s">
        <v>29</v>
      </c>
      <c r="C13" s="18" t="s">
        <v>30</v>
      </c>
      <c r="D13" s="19">
        <v>750</v>
      </c>
      <c r="E13" s="23">
        <v>0</v>
      </c>
      <c r="F13" s="19">
        <v>1920</v>
      </c>
      <c r="G13" s="19">
        <v>710</v>
      </c>
      <c r="H13" s="23">
        <v>0</v>
      </c>
      <c r="I13" s="20"/>
      <c r="J13" s="20">
        <v>0</v>
      </c>
      <c r="K13" s="21">
        <v>0</v>
      </c>
    </row>
    <row r="14" spans="1:13" ht="47.25" x14ac:dyDescent="0.2">
      <c r="A14" s="22" t="s">
        <v>40</v>
      </c>
      <c r="B14" s="17" t="s">
        <v>29</v>
      </c>
      <c r="C14" s="18" t="s">
        <v>31</v>
      </c>
      <c r="D14" s="19">
        <v>139889</v>
      </c>
      <c r="E14" s="23">
        <v>97971</v>
      </c>
      <c r="F14" s="19">
        <v>237965</v>
      </c>
      <c r="G14" s="19">
        <v>189399</v>
      </c>
      <c r="H14" s="23">
        <v>152219</v>
      </c>
      <c r="I14" s="20"/>
      <c r="J14" s="20">
        <f t="shared" si="3"/>
        <v>80.36948452737343</v>
      </c>
      <c r="K14" s="21">
        <f t="shared" si="4"/>
        <v>155.37148748098929</v>
      </c>
    </row>
    <row r="15" spans="1:13" ht="18.75" x14ac:dyDescent="0.2">
      <c r="A15" s="16"/>
      <c r="B15" s="17"/>
      <c r="C15" s="18"/>
      <c r="D15" s="19"/>
      <c r="E15" s="23"/>
      <c r="F15" s="19"/>
      <c r="G15" s="19"/>
      <c r="H15" s="23"/>
      <c r="I15" s="20"/>
      <c r="J15" s="20"/>
      <c r="K15" s="21"/>
    </row>
    <row r="16" spans="1:13" s="29" customFormat="1" ht="37.5" x14ac:dyDescent="0.2">
      <c r="A16" s="24" t="s">
        <v>12</v>
      </c>
      <c r="B16" s="25" t="s">
        <v>5</v>
      </c>
      <c r="C16" s="26"/>
      <c r="D16" s="27">
        <f>D17</f>
        <v>621</v>
      </c>
      <c r="E16" s="27">
        <f t="shared" ref="E16:H16" si="5">E17</f>
        <v>9</v>
      </c>
      <c r="F16" s="27">
        <f t="shared" si="5"/>
        <v>200</v>
      </c>
      <c r="G16" s="27">
        <f t="shared" si="5"/>
        <v>185</v>
      </c>
      <c r="H16" s="27">
        <f t="shared" si="5"/>
        <v>21</v>
      </c>
      <c r="I16" s="20">
        <f t="shared" ref="I16:I69" si="6">H16/F16*100</f>
        <v>10.5</v>
      </c>
      <c r="J16" s="20">
        <f t="shared" si="3"/>
        <v>11.351351351351353</v>
      </c>
      <c r="K16" s="21">
        <f t="shared" ref="K16:K64" si="7">H16/E16*100</f>
        <v>233.33333333333334</v>
      </c>
      <c r="L16" s="28"/>
      <c r="M16" s="28"/>
    </row>
    <row r="17" spans="1:13" s="29" customFormat="1" ht="31.5" x14ac:dyDescent="0.2">
      <c r="A17" s="30" t="s">
        <v>41</v>
      </c>
      <c r="B17" s="25" t="s">
        <v>5</v>
      </c>
      <c r="C17" s="26" t="s">
        <v>7</v>
      </c>
      <c r="D17" s="27">
        <v>621</v>
      </c>
      <c r="E17" s="31">
        <v>9</v>
      </c>
      <c r="F17" s="27">
        <v>200</v>
      </c>
      <c r="G17" s="27">
        <v>185</v>
      </c>
      <c r="H17" s="31">
        <v>21</v>
      </c>
      <c r="I17" s="20"/>
      <c r="J17" s="20">
        <f t="shared" si="3"/>
        <v>11.351351351351353</v>
      </c>
      <c r="K17" s="21">
        <f t="shared" si="7"/>
        <v>233.33333333333334</v>
      </c>
      <c r="L17" s="28"/>
      <c r="M17" s="28"/>
    </row>
    <row r="18" spans="1:13" s="29" customFormat="1" ht="18.75" x14ac:dyDescent="0.2">
      <c r="A18" s="24"/>
      <c r="B18" s="25"/>
      <c r="C18" s="26"/>
      <c r="D18" s="27"/>
      <c r="E18" s="31"/>
      <c r="F18" s="27"/>
      <c r="G18" s="27"/>
      <c r="H18" s="31"/>
      <c r="I18" s="20"/>
      <c r="J18" s="20"/>
      <c r="K18" s="21"/>
      <c r="L18" s="28"/>
      <c r="M18" s="28"/>
    </row>
    <row r="19" spans="1:13" s="29" customFormat="1" ht="75" x14ac:dyDescent="0.2">
      <c r="A19" s="24" t="s">
        <v>13</v>
      </c>
      <c r="B19" s="25" t="s">
        <v>6</v>
      </c>
      <c r="C19" s="26"/>
      <c r="D19" s="27">
        <f>D20+D21</f>
        <v>62350</v>
      </c>
      <c r="E19" s="27">
        <f t="shared" ref="E19:I19" si="8">E20+E21</f>
        <v>42151</v>
      </c>
      <c r="F19" s="27">
        <f t="shared" si="8"/>
        <v>101651</v>
      </c>
      <c r="G19" s="27">
        <f t="shared" si="8"/>
        <v>86034</v>
      </c>
      <c r="H19" s="27">
        <f t="shared" si="8"/>
        <v>49077</v>
      </c>
      <c r="I19" s="32">
        <f t="shared" si="8"/>
        <v>0</v>
      </c>
      <c r="J19" s="20">
        <f t="shared" si="3"/>
        <v>57.04372689866797</v>
      </c>
      <c r="K19" s="20">
        <f>F19/E19*100</f>
        <v>241.1591658560888</v>
      </c>
      <c r="L19" s="28"/>
      <c r="M19" s="28"/>
    </row>
    <row r="20" spans="1:13" s="29" customFormat="1" ht="94.5" x14ac:dyDescent="0.2">
      <c r="A20" s="22" t="s">
        <v>42</v>
      </c>
      <c r="B20" s="25" t="s">
        <v>6</v>
      </c>
      <c r="C20" s="26" t="s">
        <v>14</v>
      </c>
      <c r="D20" s="27">
        <v>46157</v>
      </c>
      <c r="E20" s="31">
        <v>26070</v>
      </c>
      <c r="F20" s="27">
        <v>80180</v>
      </c>
      <c r="G20" s="27">
        <v>68158</v>
      </c>
      <c r="H20" s="31">
        <v>35920</v>
      </c>
      <c r="I20" s="20"/>
      <c r="J20" s="20">
        <f t="shared" si="3"/>
        <v>52.701076909533725</v>
      </c>
      <c r="K20" s="21">
        <f t="shared" ref="K20:K21" si="9">H20/E20*100</f>
        <v>137.78289221327196</v>
      </c>
      <c r="L20" s="28"/>
      <c r="M20" s="28"/>
    </row>
    <row r="21" spans="1:13" s="29" customFormat="1" ht="78.75" x14ac:dyDescent="0.2">
      <c r="A21" s="22" t="s">
        <v>43</v>
      </c>
      <c r="B21" s="25" t="s">
        <v>6</v>
      </c>
      <c r="C21" s="26" t="s">
        <v>32</v>
      </c>
      <c r="D21" s="27">
        <v>16193</v>
      </c>
      <c r="E21" s="31">
        <v>16081</v>
      </c>
      <c r="F21" s="27">
        <v>21471</v>
      </c>
      <c r="G21" s="27">
        <v>17876</v>
      </c>
      <c r="H21" s="31">
        <v>13157</v>
      </c>
      <c r="I21" s="20"/>
      <c r="J21" s="20">
        <f t="shared" si="3"/>
        <v>73.601476840456485</v>
      </c>
      <c r="K21" s="21">
        <f t="shared" si="9"/>
        <v>81.817051178409301</v>
      </c>
      <c r="L21" s="28"/>
      <c r="M21" s="28"/>
    </row>
    <row r="22" spans="1:13" s="29" customFormat="1" ht="18.75" x14ac:dyDescent="0.2">
      <c r="A22" s="24"/>
      <c r="B22" s="25"/>
      <c r="C22" s="26"/>
      <c r="D22" s="27"/>
      <c r="E22" s="31"/>
      <c r="F22" s="27"/>
      <c r="G22" s="27"/>
      <c r="H22" s="31"/>
      <c r="I22" s="20"/>
      <c r="J22" s="20"/>
      <c r="K22" s="21"/>
      <c r="L22" s="28"/>
      <c r="M22" s="28"/>
    </row>
    <row r="23" spans="1:13" s="29" customFormat="1" ht="37.5" x14ac:dyDescent="0.2">
      <c r="A23" s="24" t="s">
        <v>15</v>
      </c>
      <c r="B23" s="25" t="s">
        <v>7</v>
      </c>
      <c r="C23" s="26"/>
      <c r="D23" s="27">
        <f>D24+D25+D26</f>
        <v>159672</v>
      </c>
      <c r="E23" s="27">
        <f>E24+E25+E26</f>
        <v>58086</v>
      </c>
      <c r="F23" s="27">
        <f>F24+F25+F26</f>
        <v>284874</v>
      </c>
      <c r="G23" s="27">
        <f>G24+G25+G26</f>
        <v>206476</v>
      </c>
      <c r="H23" s="27">
        <f>H24+H25+H26</f>
        <v>103054</v>
      </c>
      <c r="I23" s="20">
        <f t="shared" si="6"/>
        <v>36.175291532396784</v>
      </c>
      <c r="J23" s="20">
        <f t="shared" si="3"/>
        <v>49.910885526647164</v>
      </c>
      <c r="K23" s="21">
        <f t="shared" si="7"/>
        <v>177.41624487828392</v>
      </c>
      <c r="L23" s="28"/>
      <c r="M23" s="28"/>
    </row>
    <row r="24" spans="1:13" s="29" customFormat="1" ht="18.75" x14ac:dyDescent="0.2">
      <c r="A24" s="22" t="s">
        <v>44</v>
      </c>
      <c r="B24" s="25" t="s">
        <v>7</v>
      </c>
      <c r="C24" s="26" t="s">
        <v>9</v>
      </c>
      <c r="D24" s="27">
        <v>49900</v>
      </c>
      <c r="E24" s="31">
        <v>27803</v>
      </c>
      <c r="F24" s="27">
        <v>90543</v>
      </c>
      <c r="G24" s="27">
        <v>71529</v>
      </c>
      <c r="H24" s="31">
        <v>47169</v>
      </c>
      <c r="I24" s="20"/>
      <c r="J24" s="20">
        <f t="shared" si="3"/>
        <v>65.943882900641697</v>
      </c>
      <c r="K24" s="21">
        <f t="shared" ref="K24:K26" si="10">H24/E24*100</f>
        <v>169.65435384670718</v>
      </c>
      <c r="L24" s="28"/>
      <c r="M24" s="28"/>
    </row>
    <row r="25" spans="1:13" s="29" customFormat="1" ht="31.5" x14ac:dyDescent="0.2">
      <c r="A25" s="22" t="s">
        <v>45</v>
      </c>
      <c r="B25" s="25" t="s">
        <v>7</v>
      </c>
      <c r="C25" s="26" t="s">
        <v>14</v>
      </c>
      <c r="D25" s="27">
        <v>98873</v>
      </c>
      <c r="E25" s="31">
        <v>27373</v>
      </c>
      <c r="F25" s="27">
        <v>144286</v>
      </c>
      <c r="G25" s="27">
        <v>125015</v>
      </c>
      <c r="H25" s="31">
        <v>53530</v>
      </c>
      <c r="I25" s="20"/>
      <c r="J25" s="20">
        <f t="shared" si="3"/>
        <v>42.818861736591607</v>
      </c>
      <c r="K25" s="21">
        <f t="shared" si="10"/>
        <v>195.55766631352063</v>
      </c>
      <c r="L25" s="28"/>
      <c r="M25" s="28"/>
    </row>
    <row r="26" spans="1:13" s="29" customFormat="1" ht="31.5" x14ac:dyDescent="0.2">
      <c r="A26" s="22" t="s">
        <v>46</v>
      </c>
      <c r="B26" s="25" t="s">
        <v>7</v>
      </c>
      <c r="C26" s="26" t="s">
        <v>33</v>
      </c>
      <c r="D26" s="27">
        <v>10899</v>
      </c>
      <c r="E26" s="31">
        <v>2910</v>
      </c>
      <c r="F26" s="27">
        <v>50045</v>
      </c>
      <c r="G26" s="27">
        <v>9932</v>
      </c>
      <c r="H26" s="31">
        <v>2355</v>
      </c>
      <c r="I26" s="20"/>
      <c r="J26" s="20">
        <f t="shared" si="3"/>
        <v>23.711236407571487</v>
      </c>
      <c r="K26" s="21">
        <f t="shared" si="10"/>
        <v>80.927835051546396</v>
      </c>
      <c r="L26" s="28"/>
      <c r="M26" s="28"/>
    </row>
    <row r="27" spans="1:13" s="29" customFormat="1" ht="18.75" x14ac:dyDescent="0.2">
      <c r="A27" s="24"/>
      <c r="B27" s="25"/>
      <c r="C27" s="26"/>
      <c r="D27" s="27"/>
      <c r="E27" s="31"/>
      <c r="F27" s="27"/>
      <c r="G27" s="27"/>
      <c r="H27" s="31"/>
      <c r="I27" s="20"/>
      <c r="J27" s="20"/>
      <c r="K27" s="21"/>
      <c r="L27" s="28"/>
      <c r="M27" s="28"/>
    </row>
    <row r="28" spans="1:13" s="29" customFormat="1" ht="56.25" x14ac:dyDescent="0.2">
      <c r="A28" s="24" t="s">
        <v>16</v>
      </c>
      <c r="B28" s="25" t="s">
        <v>17</v>
      </c>
      <c r="C28" s="26"/>
      <c r="D28" s="27">
        <f>D32+D31+D30+D29</f>
        <v>150355</v>
      </c>
      <c r="E28" s="27">
        <f t="shared" ref="E28:H28" si="11">E32+E31+E30+E29</f>
        <v>48146</v>
      </c>
      <c r="F28" s="27">
        <f t="shared" si="11"/>
        <v>929240</v>
      </c>
      <c r="G28" s="27">
        <f t="shared" si="11"/>
        <v>496846</v>
      </c>
      <c r="H28" s="27">
        <f t="shared" si="11"/>
        <v>199906</v>
      </c>
      <c r="I28" s="20">
        <f t="shared" si="6"/>
        <v>21.512849210107184</v>
      </c>
      <c r="J28" s="20">
        <f t="shared" si="3"/>
        <v>40.235002395108346</v>
      </c>
      <c r="K28" s="21">
        <f t="shared" si="7"/>
        <v>415.20790927595232</v>
      </c>
      <c r="L28" s="28"/>
      <c r="M28" s="28"/>
    </row>
    <row r="29" spans="1:13" s="29" customFormat="1" ht="18.75" x14ac:dyDescent="0.2">
      <c r="A29" s="22" t="s">
        <v>47</v>
      </c>
      <c r="B29" s="25" t="s">
        <v>17</v>
      </c>
      <c r="C29" s="26" t="s">
        <v>29</v>
      </c>
      <c r="D29" s="27">
        <v>8050</v>
      </c>
      <c r="E29" s="31">
        <v>3707</v>
      </c>
      <c r="F29" s="27">
        <v>34508</v>
      </c>
      <c r="G29" s="27">
        <v>18595</v>
      </c>
      <c r="H29" s="31">
        <v>11274</v>
      </c>
      <c r="I29" s="20"/>
      <c r="J29" s="20">
        <f t="shared" si="3"/>
        <v>60.629201398225327</v>
      </c>
      <c r="K29" s="21">
        <f t="shared" ref="K29:K32" si="12">H29/E29*100</f>
        <v>304.12732667925548</v>
      </c>
      <c r="L29" s="28"/>
      <c r="M29" s="28"/>
    </row>
    <row r="30" spans="1:13" s="29" customFormat="1" ht="18.75" x14ac:dyDescent="0.2">
      <c r="A30" s="22" t="s">
        <v>48</v>
      </c>
      <c r="B30" s="25" t="s">
        <v>17</v>
      </c>
      <c r="C30" s="26" t="s">
        <v>5</v>
      </c>
      <c r="D30" s="27">
        <v>81923</v>
      </c>
      <c r="E30" s="31">
        <v>10487</v>
      </c>
      <c r="F30" s="27">
        <v>421210</v>
      </c>
      <c r="G30" s="27">
        <v>330544</v>
      </c>
      <c r="H30" s="31">
        <v>117788</v>
      </c>
      <c r="I30" s="20"/>
      <c r="J30" s="20">
        <f t="shared" si="3"/>
        <v>35.634590251222228</v>
      </c>
      <c r="K30" s="21">
        <f t="shared" si="12"/>
        <v>1123.1810813388004</v>
      </c>
      <c r="L30" s="28"/>
      <c r="M30" s="28"/>
    </row>
    <row r="31" spans="1:13" s="29" customFormat="1" ht="18.75" x14ac:dyDescent="0.2">
      <c r="A31" s="22" t="s">
        <v>49</v>
      </c>
      <c r="B31" s="25" t="s">
        <v>17</v>
      </c>
      <c r="C31" s="26" t="s">
        <v>6</v>
      </c>
      <c r="D31" s="27">
        <v>38641</v>
      </c>
      <c r="E31" s="31">
        <v>20859</v>
      </c>
      <c r="F31" s="27">
        <v>395788</v>
      </c>
      <c r="G31" s="27">
        <v>90273</v>
      </c>
      <c r="H31" s="31">
        <v>39026</v>
      </c>
      <c r="I31" s="20"/>
      <c r="J31" s="20">
        <f t="shared" si="3"/>
        <v>43.231087922191577</v>
      </c>
      <c r="K31" s="21">
        <f t="shared" si="12"/>
        <v>187.09429982261852</v>
      </c>
      <c r="L31" s="28"/>
      <c r="M31" s="28"/>
    </row>
    <row r="32" spans="1:13" s="29" customFormat="1" ht="47.25" x14ac:dyDescent="0.2">
      <c r="A32" s="22" t="s">
        <v>50</v>
      </c>
      <c r="B32" s="25" t="s">
        <v>17</v>
      </c>
      <c r="C32" s="26" t="s">
        <v>17</v>
      </c>
      <c r="D32" s="27">
        <v>21741</v>
      </c>
      <c r="E32" s="31">
        <v>13093</v>
      </c>
      <c r="F32" s="27">
        <v>77734</v>
      </c>
      <c r="G32" s="27">
        <v>57434</v>
      </c>
      <c r="H32" s="31">
        <v>31818</v>
      </c>
      <c r="I32" s="20"/>
      <c r="J32" s="20">
        <f t="shared" si="3"/>
        <v>55.399240867778666</v>
      </c>
      <c r="K32" s="21">
        <f t="shared" si="12"/>
        <v>243.01535171465667</v>
      </c>
      <c r="L32" s="28"/>
      <c r="M32" s="28"/>
    </row>
    <row r="33" spans="1:13" s="29" customFormat="1" ht="18.75" x14ac:dyDescent="0.2">
      <c r="A33" s="24"/>
      <c r="B33" s="25"/>
      <c r="C33" s="26"/>
      <c r="D33" s="27"/>
      <c r="E33" s="31"/>
      <c r="F33" s="27"/>
      <c r="G33" s="27"/>
      <c r="H33" s="31"/>
      <c r="I33" s="20"/>
      <c r="J33" s="20"/>
      <c r="K33" s="21"/>
      <c r="L33" s="28"/>
      <c r="M33" s="28"/>
    </row>
    <row r="34" spans="1:13" s="29" customFormat="1" ht="37.5" x14ac:dyDescent="0.2">
      <c r="A34" s="24" t="s">
        <v>24</v>
      </c>
      <c r="B34" s="25" t="s">
        <v>23</v>
      </c>
      <c r="C34" s="26"/>
      <c r="D34" s="27">
        <f t="shared" ref="D34" si="13">D35</f>
        <v>527</v>
      </c>
      <c r="E34" s="27">
        <f t="shared" ref="E34" si="14">E35</f>
        <v>100</v>
      </c>
      <c r="F34" s="27">
        <f>F35</f>
        <v>400</v>
      </c>
      <c r="G34" s="27">
        <f t="shared" ref="G34:H34" si="15">G35</f>
        <v>400</v>
      </c>
      <c r="H34" s="27">
        <f t="shared" si="15"/>
        <v>90</v>
      </c>
      <c r="I34" s="20">
        <f t="shared" si="6"/>
        <v>22.5</v>
      </c>
      <c r="J34" s="20">
        <f t="shared" si="3"/>
        <v>22.5</v>
      </c>
      <c r="K34" s="21">
        <v>0</v>
      </c>
      <c r="L34" s="28"/>
      <c r="M34" s="28"/>
    </row>
    <row r="35" spans="1:13" s="29" customFormat="1" ht="47.25" x14ac:dyDescent="0.2">
      <c r="A35" s="22" t="s">
        <v>51</v>
      </c>
      <c r="B35" s="25" t="s">
        <v>23</v>
      </c>
      <c r="C35" s="26" t="s">
        <v>17</v>
      </c>
      <c r="D35" s="27">
        <v>527</v>
      </c>
      <c r="E35" s="31">
        <v>100</v>
      </c>
      <c r="F35" s="27">
        <v>400</v>
      </c>
      <c r="G35" s="27">
        <v>400</v>
      </c>
      <c r="H35" s="31">
        <v>90</v>
      </c>
      <c r="I35" s="20"/>
      <c r="J35" s="20">
        <f t="shared" si="3"/>
        <v>22.5</v>
      </c>
      <c r="K35" s="21">
        <v>0</v>
      </c>
      <c r="L35" s="28"/>
      <c r="M35" s="28"/>
    </row>
    <row r="36" spans="1:13" s="29" customFormat="1" ht="18.75" x14ac:dyDescent="0.2">
      <c r="A36" s="24"/>
      <c r="B36" s="25"/>
      <c r="C36" s="26"/>
      <c r="D36" s="27"/>
      <c r="E36" s="31"/>
      <c r="F36" s="27"/>
      <c r="G36" s="27"/>
      <c r="H36" s="31"/>
      <c r="I36" s="20"/>
      <c r="J36" s="20"/>
      <c r="K36" s="21"/>
      <c r="L36" s="28"/>
      <c r="M36" s="28"/>
    </row>
    <row r="37" spans="1:13" s="29" customFormat="1" ht="18.75" x14ac:dyDescent="0.2">
      <c r="A37" s="24" t="s">
        <v>11</v>
      </c>
      <c r="B37" s="25" t="s">
        <v>10</v>
      </c>
      <c r="C37" s="25"/>
      <c r="D37" s="33">
        <f>SUM(D38:D43)</f>
        <v>3483720</v>
      </c>
      <c r="E37" s="33">
        <f t="shared" ref="E37:H37" si="16">SUM(E38:E43)</f>
        <v>2929341</v>
      </c>
      <c r="F37" s="33">
        <f t="shared" si="16"/>
        <v>6308771</v>
      </c>
      <c r="G37" s="33">
        <f t="shared" si="16"/>
        <v>4433114</v>
      </c>
      <c r="H37" s="33">
        <f t="shared" si="16"/>
        <v>3870540</v>
      </c>
      <c r="I37" s="20">
        <f t="shared" si="6"/>
        <v>61.35172761858054</v>
      </c>
      <c r="J37" s="20">
        <f t="shared" si="3"/>
        <v>87.309733067996902</v>
      </c>
      <c r="K37" s="21">
        <f t="shared" si="7"/>
        <v>132.1300592863719</v>
      </c>
      <c r="L37" s="28"/>
      <c r="M37" s="28"/>
    </row>
    <row r="38" spans="1:13" s="29" customFormat="1" ht="18.75" x14ac:dyDescent="0.2">
      <c r="A38" s="22" t="s">
        <v>52</v>
      </c>
      <c r="B38" s="25" t="s">
        <v>10</v>
      </c>
      <c r="C38" s="26" t="s">
        <v>29</v>
      </c>
      <c r="D38" s="34">
        <v>1541348</v>
      </c>
      <c r="E38" s="34">
        <v>1083125</v>
      </c>
      <c r="F38" s="34">
        <v>2686350</v>
      </c>
      <c r="G38" s="34">
        <v>2051301</v>
      </c>
      <c r="H38" s="34">
        <v>1821265</v>
      </c>
      <c r="I38" s="20"/>
      <c r="J38" s="20">
        <f t="shared" si="3"/>
        <v>88.785848590723646</v>
      </c>
      <c r="K38" s="21">
        <f t="shared" ref="K38:K43" si="17">H38/E38*100</f>
        <v>168.14910559723023</v>
      </c>
      <c r="L38" s="28"/>
      <c r="M38" s="28"/>
    </row>
    <row r="39" spans="1:13" s="29" customFormat="1" ht="18.75" x14ac:dyDescent="0.2">
      <c r="A39" s="22" t="s">
        <v>53</v>
      </c>
      <c r="B39" s="25" t="s">
        <v>10</v>
      </c>
      <c r="C39" s="26" t="s">
        <v>5</v>
      </c>
      <c r="D39" s="34">
        <v>1767319</v>
      </c>
      <c r="E39" s="34">
        <v>1708032</v>
      </c>
      <c r="F39" s="34">
        <v>3156736</v>
      </c>
      <c r="G39" s="34">
        <v>2049481</v>
      </c>
      <c r="H39" s="34">
        <v>1735168</v>
      </c>
      <c r="I39" s="20"/>
      <c r="J39" s="20">
        <f t="shared" si="3"/>
        <v>84.663775853496574</v>
      </c>
      <c r="K39" s="21">
        <f t="shared" si="17"/>
        <v>101.58872901678657</v>
      </c>
      <c r="L39" s="28"/>
      <c r="M39" s="28"/>
    </row>
    <row r="40" spans="1:13" s="29" customFormat="1" ht="31.5" x14ac:dyDescent="0.2">
      <c r="A40" s="22" t="s">
        <v>54</v>
      </c>
      <c r="B40" s="25" t="s">
        <v>10</v>
      </c>
      <c r="C40" s="26" t="s">
        <v>6</v>
      </c>
      <c r="D40" s="34">
        <v>0</v>
      </c>
      <c r="E40" s="34">
        <v>0</v>
      </c>
      <c r="F40" s="34">
        <v>269497</v>
      </c>
      <c r="G40" s="34">
        <v>164092</v>
      </c>
      <c r="H40" s="34">
        <v>163650</v>
      </c>
      <c r="I40" s="20"/>
      <c r="J40" s="20">
        <f t="shared" si="3"/>
        <v>99.730638909879815</v>
      </c>
      <c r="K40" s="21">
        <v>0</v>
      </c>
      <c r="L40" s="28"/>
      <c r="M40" s="28"/>
    </row>
    <row r="41" spans="1:13" s="29" customFormat="1" ht="78.75" x14ac:dyDescent="0.2">
      <c r="A41" s="22" t="s">
        <v>55</v>
      </c>
      <c r="B41" s="25" t="s">
        <v>10</v>
      </c>
      <c r="C41" s="26" t="s">
        <v>17</v>
      </c>
      <c r="D41" s="34">
        <v>100</v>
      </c>
      <c r="E41" s="34">
        <v>55</v>
      </c>
      <c r="F41" s="34">
        <v>420</v>
      </c>
      <c r="G41" s="34">
        <v>100</v>
      </c>
      <c r="H41" s="34">
        <v>92</v>
      </c>
      <c r="I41" s="20"/>
      <c r="J41" s="20">
        <f t="shared" si="3"/>
        <v>92</v>
      </c>
      <c r="K41" s="21">
        <f t="shared" si="17"/>
        <v>167.27272727272725</v>
      </c>
      <c r="L41" s="28"/>
      <c r="M41" s="28"/>
    </row>
    <row r="42" spans="1:13" s="29" customFormat="1" ht="18.75" x14ac:dyDescent="0.2">
      <c r="A42" s="22" t="s">
        <v>56</v>
      </c>
      <c r="B42" s="25" t="s">
        <v>10</v>
      </c>
      <c r="C42" s="26" t="s">
        <v>10</v>
      </c>
      <c r="D42" s="34">
        <v>93075</v>
      </c>
      <c r="E42" s="34">
        <v>70140</v>
      </c>
      <c r="F42" s="34">
        <v>73102</v>
      </c>
      <c r="G42" s="34">
        <v>70334</v>
      </c>
      <c r="H42" s="34">
        <v>66899</v>
      </c>
      <c r="I42" s="20"/>
      <c r="J42" s="20">
        <f t="shared" si="3"/>
        <v>95.116160036397758</v>
      </c>
      <c r="K42" s="21">
        <f t="shared" si="17"/>
        <v>95.379241516966061</v>
      </c>
      <c r="L42" s="28"/>
      <c r="M42" s="28"/>
    </row>
    <row r="43" spans="1:13" s="29" customFormat="1" ht="31.5" x14ac:dyDescent="0.2">
      <c r="A43" s="22" t="s">
        <v>57</v>
      </c>
      <c r="B43" s="25" t="s">
        <v>10</v>
      </c>
      <c r="C43" s="26" t="s">
        <v>14</v>
      </c>
      <c r="D43" s="34">
        <v>81878</v>
      </c>
      <c r="E43" s="34">
        <v>67989</v>
      </c>
      <c r="F43" s="34">
        <v>122666</v>
      </c>
      <c r="G43" s="34">
        <v>97806</v>
      </c>
      <c r="H43" s="34">
        <v>83466</v>
      </c>
      <c r="I43" s="20"/>
      <c r="J43" s="20">
        <f t="shared" si="3"/>
        <v>85.338322802282079</v>
      </c>
      <c r="K43" s="21">
        <f t="shared" si="17"/>
        <v>122.76397652561444</v>
      </c>
      <c r="L43" s="28"/>
      <c r="M43" s="28"/>
    </row>
    <row r="44" spans="1:13" s="29" customFormat="1" ht="18.75" x14ac:dyDescent="0.2">
      <c r="A44" s="24"/>
      <c r="B44" s="25"/>
      <c r="C44" s="26"/>
      <c r="D44" s="34"/>
      <c r="E44" s="34"/>
      <c r="F44" s="34"/>
      <c r="G44" s="34"/>
      <c r="H44" s="34"/>
      <c r="I44" s="20"/>
      <c r="J44" s="20"/>
      <c r="K44" s="21"/>
      <c r="L44" s="28"/>
      <c r="M44" s="28"/>
    </row>
    <row r="45" spans="1:13" s="29" customFormat="1" ht="37.5" x14ac:dyDescent="0.2">
      <c r="A45" s="16" t="s">
        <v>8</v>
      </c>
      <c r="B45" s="17" t="s">
        <v>9</v>
      </c>
      <c r="C45" s="18"/>
      <c r="D45" s="19">
        <f>D46+D47</f>
        <v>251515</v>
      </c>
      <c r="E45" s="19">
        <f>E46+E47</f>
        <v>242134</v>
      </c>
      <c r="F45" s="19">
        <f>F46+F47</f>
        <v>344705</v>
      </c>
      <c r="G45" s="19">
        <f>G46+G47</f>
        <v>292666</v>
      </c>
      <c r="H45" s="19">
        <f>H46+H47</f>
        <v>283522</v>
      </c>
      <c r="I45" s="20">
        <f t="shared" si="6"/>
        <v>82.250620095443921</v>
      </c>
      <c r="J45" s="20">
        <f t="shared" si="3"/>
        <v>96.875619306649895</v>
      </c>
      <c r="K45" s="21">
        <f t="shared" si="7"/>
        <v>117.09301461174391</v>
      </c>
      <c r="L45" s="28"/>
      <c r="M45" s="28"/>
    </row>
    <row r="46" spans="1:13" s="29" customFormat="1" ht="18.75" x14ac:dyDescent="0.2">
      <c r="A46" s="22" t="s">
        <v>58</v>
      </c>
      <c r="B46" s="17" t="s">
        <v>9</v>
      </c>
      <c r="C46" s="18" t="s">
        <v>29</v>
      </c>
      <c r="D46" s="19">
        <v>228827</v>
      </c>
      <c r="E46" s="23">
        <v>224995</v>
      </c>
      <c r="F46" s="19">
        <v>317956</v>
      </c>
      <c r="G46" s="19">
        <v>270013</v>
      </c>
      <c r="H46" s="23">
        <v>267752</v>
      </c>
      <c r="I46" s="20"/>
      <c r="J46" s="20">
        <f t="shared" si="3"/>
        <v>99.162632910267277</v>
      </c>
      <c r="K46" s="21">
        <f t="shared" ref="K46:K57" si="18">H46/E46*100</f>
        <v>119.0035334118536</v>
      </c>
      <c r="L46" s="28"/>
      <c r="M46" s="28"/>
    </row>
    <row r="47" spans="1:13" s="29" customFormat="1" ht="47.25" x14ac:dyDescent="0.2">
      <c r="A47" s="22" t="s">
        <v>59</v>
      </c>
      <c r="B47" s="17" t="s">
        <v>9</v>
      </c>
      <c r="C47" s="18" t="s">
        <v>7</v>
      </c>
      <c r="D47" s="19">
        <v>22688</v>
      </c>
      <c r="E47" s="23">
        <v>17139</v>
      </c>
      <c r="F47" s="19">
        <v>26749</v>
      </c>
      <c r="G47" s="19">
        <v>22653</v>
      </c>
      <c r="H47" s="23">
        <v>15770</v>
      </c>
      <c r="I47" s="20"/>
      <c r="J47" s="20">
        <f t="shared" si="3"/>
        <v>69.615503465324679</v>
      </c>
      <c r="K47" s="21">
        <f t="shared" si="18"/>
        <v>92.012369449792871</v>
      </c>
      <c r="L47" s="28"/>
      <c r="M47" s="28"/>
    </row>
    <row r="48" spans="1:13" s="29" customFormat="1" ht="18.75" x14ac:dyDescent="0.2">
      <c r="A48" s="16"/>
      <c r="B48" s="17"/>
      <c r="C48" s="18"/>
      <c r="D48" s="19"/>
      <c r="E48" s="23"/>
      <c r="F48" s="19"/>
      <c r="G48" s="19"/>
      <c r="H48" s="23"/>
      <c r="I48" s="20"/>
      <c r="J48" s="20"/>
      <c r="K48" s="21"/>
      <c r="L48" s="28"/>
      <c r="M48" s="28"/>
    </row>
    <row r="49" spans="1:13" s="29" customFormat="1" ht="18.75" x14ac:dyDescent="0.2">
      <c r="A49" s="24" t="s">
        <v>18</v>
      </c>
      <c r="B49" s="25" t="s">
        <v>14</v>
      </c>
      <c r="C49" s="26"/>
      <c r="D49" s="27">
        <f>D50+D51+D52</f>
        <v>46682</v>
      </c>
      <c r="E49" s="27">
        <f>E50+E51+E52</f>
        <v>1732</v>
      </c>
      <c r="F49" s="27">
        <f t="shared" ref="F49:H49" si="19">F50+F51+F52</f>
        <v>101118</v>
      </c>
      <c r="G49" s="27">
        <f t="shared" si="19"/>
        <v>9988</v>
      </c>
      <c r="H49" s="27">
        <f t="shared" si="19"/>
        <v>3350</v>
      </c>
      <c r="I49" s="20">
        <f t="shared" si="6"/>
        <v>3.3129610949583652</v>
      </c>
      <c r="J49" s="20">
        <f t="shared" si="3"/>
        <v>33.540248297957547</v>
      </c>
      <c r="K49" s="21">
        <f t="shared" si="18"/>
        <v>193.41801385681293</v>
      </c>
      <c r="L49" s="28"/>
      <c r="M49" s="28"/>
    </row>
    <row r="50" spans="1:13" s="29" customFormat="1" ht="31.5" x14ac:dyDescent="0.2">
      <c r="A50" s="22" t="s">
        <v>60</v>
      </c>
      <c r="B50" s="25" t="s">
        <v>14</v>
      </c>
      <c r="C50" s="26" t="s">
        <v>29</v>
      </c>
      <c r="D50" s="27">
        <v>35200</v>
      </c>
      <c r="E50" s="31">
        <v>0</v>
      </c>
      <c r="F50" s="27">
        <v>88000</v>
      </c>
      <c r="G50" s="27">
        <v>99</v>
      </c>
      <c r="H50" s="31">
        <v>99</v>
      </c>
      <c r="I50" s="20"/>
      <c r="J50" s="20">
        <v>0</v>
      </c>
      <c r="K50" s="21">
        <v>0</v>
      </c>
      <c r="L50" s="28"/>
      <c r="M50" s="28"/>
    </row>
    <row r="51" spans="1:13" s="29" customFormat="1" ht="31.5" x14ac:dyDescent="0.2">
      <c r="A51" s="22" t="s">
        <v>71</v>
      </c>
      <c r="B51" s="25" t="s">
        <v>14</v>
      </c>
      <c r="C51" s="26" t="s">
        <v>7</v>
      </c>
      <c r="D51" s="27">
        <v>8751</v>
      </c>
      <c r="E51" s="31">
        <v>1525</v>
      </c>
      <c r="F51" s="27">
        <v>0</v>
      </c>
      <c r="G51" s="27">
        <v>0</v>
      </c>
      <c r="H51" s="31">
        <v>0</v>
      </c>
      <c r="I51" s="20"/>
      <c r="J51" s="20">
        <v>0</v>
      </c>
      <c r="K51" s="21">
        <f t="shared" si="18"/>
        <v>0</v>
      </c>
      <c r="L51" s="28"/>
      <c r="M51" s="28"/>
    </row>
    <row r="52" spans="1:13" s="29" customFormat="1" ht="31.5" x14ac:dyDescent="0.2">
      <c r="A52" s="22" t="s">
        <v>61</v>
      </c>
      <c r="B52" s="25" t="s">
        <v>14</v>
      </c>
      <c r="C52" s="26" t="s">
        <v>14</v>
      </c>
      <c r="D52" s="27">
        <v>2731</v>
      </c>
      <c r="E52" s="31">
        <v>207</v>
      </c>
      <c r="F52" s="27">
        <v>13118</v>
      </c>
      <c r="G52" s="27">
        <v>9889</v>
      </c>
      <c r="H52" s="31">
        <v>3251</v>
      </c>
      <c r="I52" s="20"/>
      <c r="J52" s="20">
        <f t="shared" si="3"/>
        <v>32.874911517848119</v>
      </c>
      <c r="K52" s="21">
        <f t="shared" si="18"/>
        <v>1570.5314009661836</v>
      </c>
      <c r="L52" s="28"/>
      <c r="M52" s="28"/>
    </row>
    <row r="53" spans="1:13" s="29" customFormat="1" ht="18.75" x14ac:dyDescent="0.2">
      <c r="A53" s="24"/>
      <c r="B53" s="25"/>
      <c r="C53" s="26"/>
      <c r="D53" s="27"/>
      <c r="E53" s="31"/>
      <c r="F53" s="27"/>
      <c r="G53" s="27"/>
      <c r="H53" s="31"/>
      <c r="I53" s="20"/>
      <c r="J53" s="20"/>
      <c r="K53" s="21"/>
      <c r="L53" s="28"/>
      <c r="M53" s="28"/>
    </row>
    <row r="54" spans="1:13" ht="37.5" x14ac:dyDescent="0.2">
      <c r="A54" s="35" t="s">
        <v>20</v>
      </c>
      <c r="B54" s="36">
        <v>10</v>
      </c>
      <c r="C54" s="37"/>
      <c r="D54" s="31">
        <f>D55+D56+D57</f>
        <v>179380</v>
      </c>
      <c r="E54" s="31">
        <f>E55+E56+E57</f>
        <v>127014</v>
      </c>
      <c r="F54" s="31">
        <f>F55+F56+F57</f>
        <v>285591</v>
      </c>
      <c r="G54" s="31">
        <f>G55+G56+G57</f>
        <v>226811</v>
      </c>
      <c r="H54" s="31">
        <f>H55+H56+H57</f>
        <v>164091</v>
      </c>
      <c r="I54" s="20">
        <f t="shared" si="6"/>
        <v>57.456642541256556</v>
      </c>
      <c r="J54" s="20">
        <f t="shared" si="3"/>
        <v>72.347020206251017</v>
      </c>
      <c r="K54" s="21">
        <f t="shared" si="18"/>
        <v>129.19127025367283</v>
      </c>
    </row>
    <row r="55" spans="1:13" ht="18.75" x14ac:dyDescent="0.2">
      <c r="A55" s="22" t="s">
        <v>62</v>
      </c>
      <c r="B55" s="36" t="s">
        <v>34</v>
      </c>
      <c r="C55" s="37" t="s">
        <v>29</v>
      </c>
      <c r="D55" s="31">
        <v>6685</v>
      </c>
      <c r="E55" s="38">
        <v>6682</v>
      </c>
      <c r="F55" s="31">
        <v>12756</v>
      </c>
      <c r="G55" s="31">
        <v>11844</v>
      </c>
      <c r="H55" s="38">
        <v>8622</v>
      </c>
      <c r="I55" s="20"/>
      <c r="J55" s="20">
        <f t="shared" si="3"/>
        <v>72.796352583586625</v>
      </c>
      <c r="K55" s="21">
        <f t="shared" si="18"/>
        <v>129.03322358575278</v>
      </c>
    </row>
    <row r="56" spans="1:13" ht="31.5" x14ac:dyDescent="0.2">
      <c r="A56" s="22" t="s">
        <v>63</v>
      </c>
      <c r="B56" s="36" t="s">
        <v>34</v>
      </c>
      <c r="C56" s="37" t="s">
        <v>6</v>
      </c>
      <c r="D56" s="31">
        <v>88707</v>
      </c>
      <c r="E56" s="38">
        <v>68976</v>
      </c>
      <c r="F56" s="31">
        <v>121947</v>
      </c>
      <c r="G56" s="31">
        <v>99326</v>
      </c>
      <c r="H56" s="38">
        <v>71259</v>
      </c>
      <c r="I56" s="20"/>
      <c r="J56" s="20">
        <f t="shared" si="3"/>
        <v>71.742544751625957</v>
      </c>
      <c r="K56" s="21">
        <f t="shared" si="18"/>
        <v>103.3098469032707</v>
      </c>
    </row>
    <row r="57" spans="1:13" ht="18.75" x14ac:dyDescent="0.2">
      <c r="A57" s="22" t="s">
        <v>64</v>
      </c>
      <c r="B57" s="36" t="s">
        <v>34</v>
      </c>
      <c r="C57" s="37" t="s">
        <v>7</v>
      </c>
      <c r="D57" s="31">
        <v>83988</v>
      </c>
      <c r="E57" s="38">
        <v>51356</v>
      </c>
      <c r="F57" s="31">
        <v>150888</v>
      </c>
      <c r="G57" s="31">
        <v>115641</v>
      </c>
      <c r="H57" s="38">
        <v>84210</v>
      </c>
      <c r="I57" s="20"/>
      <c r="J57" s="20">
        <f t="shared" si="3"/>
        <v>72.820193529976393</v>
      </c>
      <c r="K57" s="21">
        <f t="shared" si="18"/>
        <v>163.97305086065893</v>
      </c>
    </row>
    <row r="58" spans="1:13" ht="18.75" x14ac:dyDescent="0.2">
      <c r="A58" s="35"/>
      <c r="B58" s="36"/>
      <c r="C58" s="37"/>
      <c r="D58" s="31"/>
      <c r="E58" s="38"/>
      <c r="F58" s="31"/>
      <c r="G58" s="31"/>
      <c r="H58" s="38"/>
      <c r="I58" s="20"/>
      <c r="J58" s="20"/>
      <c r="K58" s="21"/>
    </row>
    <row r="59" spans="1:13" ht="37.5" x14ac:dyDescent="0.2">
      <c r="A59" s="35" t="s">
        <v>19</v>
      </c>
      <c r="B59" s="36">
        <v>11</v>
      </c>
      <c r="C59" s="37"/>
      <c r="D59" s="31">
        <f>D60+D61+D62</f>
        <v>124218</v>
      </c>
      <c r="E59" s="31">
        <f>E60+E61+E62</f>
        <v>103407</v>
      </c>
      <c r="F59" s="31">
        <f>F60+F61+F62</f>
        <v>796978</v>
      </c>
      <c r="G59" s="31">
        <f>G60+G61+G62</f>
        <v>415055</v>
      </c>
      <c r="H59" s="31">
        <f>H60+H61+H62</f>
        <v>182976</v>
      </c>
      <c r="I59" s="20">
        <f t="shared" si="6"/>
        <v>22.958726589692564</v>
      </c>
      <c r="J59" s="20">
        <f t="shared" si="3"/>
        <v>44.084759851104074</v>
      </c>
      <c r="K59" s="21">
        <f t="shared" si="7"/>
        <v>176.94740201340335</v>
      </c>
    </row>
    <row r="60" spans="1:13" ht="18.75" x14ac:dyDescent="0.2">
      <c r="A60" s="22" t="s">
        <v>65</v>
      </c>
      <c r="B60" s="36" t="s">
        <v>30</v>
      </c>
      <c r="C60" s="37" t="s">
        <v>29</v>
      </c>
      <c r="D60" s="31">
        <v>118018</v>
      </c>
      <c r="E60" s="38">
        <v>97514</v>
      </c>
      <c r="F60" s="31">
        <v>681906</v>
      </c>
      <c r="G60" s="31">
        <v>322697</v>
      </c>
      <c r="H60" s="38">
        <v>90889</v>
      </c>
      <c r="I60" s="20"/>
      <c r="J60" s="20">
        <f t="shared" si="3"/>
        <v>28.165430729135998</v>
      </c>
      <c r="K60" s="21">
        <f t="shared" ref="K60:K62" si="20">H60/E60*100</f>
        <v>93.206103738950304</v>
      </c>
    </row>
    <row r="61" spans="1:13" ht="18.75" x14ac:dyDescent="0.2">
      <c r="A61" s="22" t="s">
        <v>66</v>
      </c>
      <c r="B61" s="36" t="s">
        <v>30</v>
      </c>
      <c r="C61" s="37" t="s">
        <v>5</v>
      </c>
      <c r="D61" s="31">
        <v>3910</v>
      </c>
      <c r="E61" s="38">
        <v>3810</v>
      </c>
      <c r="F61" s="31">
        <v>7266</v>
      </c>
      <c r="G61" s="31">
        <v>4454</v>
      </c>
      <c r="H61" s="38">
        <v>4254</v>
      </c>
      <c r="I61" s="20"/>
      <c r="J61" s="20">
        <f t="shared" si="3"/>
        <v>95.509654243376744</v>
      </c>
      <c r="K61" s="21">
        <f t="shared" si="20"/>
        <v>111.65354330708661</v>
      </c>
    </row>
    <row r="62" spans="1:13" ht="31.5" x14ac:dyDescent="0.2">
      <c r="A62" s="22" t="s">
        <v>67</v>
      </c>
      <c r="B62" s="36" t="s">
        <v>30</v>
      </c>
      <c r="C62" s="37" t="s">
        <v>6</v>
      </c>
      <c r="D62" s="31">
        <v>2290</v>
      </c>
      <c r="E62" s="38">
        <v>2083</v>
      </c>
      <c r="F62" s="31">
        <v>107806</v>
      </c>
      <c r="G62" s="31">
        <v>87904</v>
      </c>
      <c r="H62" s="38">
        <v>87833</v>
      </c>
      <c r="I62" s="20"/>
      <c r="J62" s="20">
        <f t="shared" si="3"/>
        <v>99.91923006916636</v>
      </c>
      <c r="K62" s="21">
        <f t="shared" si="20"/>
        <v>4216.6586653864624</v>
      </c>
    </row>
    <row r="63" spans="1:13" ht="18.75" x14ac:dyDescent="0.2">
      <c r="A63" s="35"/>
      <c r="B63" s="36"/>
      <c r="C63" s="37"/>
      <c r="D63" s="31"/>
      <c r="E63" s="38"/>
      <c r="F63" s="31"/>
      <c r="G63" s="31"/>
      <c r="H63" s="38"/>
      <c r="I63" s="20"/>
      <c r="J63" s="20"/>
      <c r="K63" s="21"/>
    </row>
    <row r="64" spans="1:13" ht="37.5" x14ac:dyDescent="0.2">
      <c r="A64" s="35" t="s">
        <v>21</v>
      </c>
      <c r="B64" s="36">
        <v>12</v>
      </c>
      <c r="C64" s="37"/>
      <c r="D64" s="31">
        <f>D65+D66+D67</f>
        <v>9150</v>
      </c>
      <c r="E64" s="31">
        <f>E65+E66+E67</f>
        <v>7050</v>
      </c>
      <c r="F64" s="31">
        <f>F65+F66+F67</f>
        <v>25591</v>
      </c>
      <c r="G64" s="31">
        <f>G65+G66+G67</f>
        <v>21383</v>
      </c>
      <c r="H64" s="31">
        <f>H65+H66+H67</f>
        <v>14820</v>
      </c>
      <c r="I64" s="20">
        <f t="shared" si="6"/>
        <v>57.910984330428661</v>
      </c>
      <c r="J64" s="20">
        <f t="shared" si="3"/>
        <v>69.307393723986337</v>
      </c>
      <c r="K64" s="21">
        <f t="shared" si="7"/>
        <v>210.21276595744683</v>
      </c>
    </row>
    <row r="65" spans="1:11" ht="31.5" x14ac:dyDescent="0.2">
      <c r="A65" s="22" t="s">
        <v>68</v>
      </c>
      <c r="B65" s="36" t="s">
        <v>33</v>
      </c>
      <c r="C65" s="37" t="s">
        <v>29</v>
      </c>
      <c r="D65" s="31">
        <v>4450</v>
      </c>
      <c r="E65" s="38">
        <v>4450</v>
      </c>
      <c r="F65" s="31">
        <v>13821</v>
      </c>
      <c r="G65" s="31">
        <v>9663</v>
      </c>
      <c r="H65" s="38">
        <v>9603</v>
      </c>
      <c r="I65" s="20"/>
      <c r="J65" s="20">
        <f t="shared" si="3"/>
        <v>99.379074821484011</v>
      </c>
      <c r="K65" s="21">
        <f t="shared" ref="K65:K66" si="21">H65/E65*100</f>
        <v>215.79775280898878</v>
      </c>
    </row>
    <row r="66" spans="1:11" ht="31.5" x14ac:dyDescent="0.2">
      <c r="A66" s="22" t="s">
        <v>69</v>
      </c>
      <c r="B66" s="36" t="s">
        <v>33</v>
      </c>
      <c r="C66" s="37" t="s">
        <v>5</v>
      </c>
      <c r="D66" s="31">
        <v>3300</v>
      </c>
      <c r="E66" s="38">
        <v>2600</v>
      </c>
      <c r="F66" s="31">
        <v>10100</v>
      </c>
      <c r="G66" s="31">
        <v>10100</v>
      </c>
      <c r="H66" s="38">
        <v>4921</v>
      </c>
      <c r="I66" s="20"/>
      <c r="J66" s="20">
        <f t="shared" si="3"/>
        <v>48.722772277227719</v>
      </c>
      <c r="K66" s="21">
        <f t="shared" si="21"/>
        <v>189.26923076923077</v>
      </c>
    </row>
    <row r="67" spans="1:11" ht="47.25" x14ac:dyDescent="0.2">
      <c r="A67" s="22" t="s">
        <v>70</v>
      </c>
      <c r="B67" s="36" t="s">
        <v>33</v>
      </c>
      <c r="C67" s="37" t="s">
        <v>7</v>
      </c>
      <c r="D67" s="31">
        <v>1400</v>
      </c>
      <c r="E67" s="38">
        <v>0</v>
      </c>
      <c r="F67" s="31">
        <v>1670</v>
      </c>
      <c r="G67" s="31">
        <v>1620</v>
      </c>
      <c r="H67" s="38">
        <v>296</v>
      </c>
      <c r="I67" s="20"/>
      <c r="J67" s="20">
        <f t="shared" si="3"/>
        <v>18.271604938271604</v>
      </c>
      <c r="K67" s="21">
        <v>0</v>
      </c>
    </row>
    <row r="68" spans="1:11" ht="18.75" x14ac:dyDescent="0.2">
      <c r="A68" s="35"/>
      <c r="B68" s="36"/>
      <c r="C68" s="37"/>
      <c r="D68" s="31"/>
      <c r="E68" s="38"/>
      <c r="F68" s="31"/>
      <c r="G68" s="31"/>
      <c r="H68" s="38"/>
      <c r="I68" s="20"/>
      <c r="J68" s="20"/>
      <c r="K68" s="21"/>
    </row>
    <row r="69" spans="1:11" s="41" customFormat="1" ht="37.5" x14ac:dyDescent="0.2">
      <c r="A69" s="24" t="s">
        <v>1</v>
      </c>
      <c r="B69" s="39"/>
      <c r="C69" s="40"/>
      <c r="D69" s="31">
        <f t="shared" ref="D69:E69" si="22">D8+D16+D19+D23+D28+D34+D37+D45+D49+D54+D59+D64</f>
        <v>4900001</v>
      </c>
      <c r="E69" s="31">
        <f t="shared" si="22"/>
        <v>3887064</v>
      </c>
      <c r="F69" s="31">
        <f>F8+F16+F19+F23+F28+F34+F37+F45+F49+F54+F59+F64</f>
        <v>9812496</v>
      </c>
      <c r="G69" s="31">
        <f t="shared" ref="G69:H69" si="23">G8+G16+G19+G23+G28+G34+G37+G45+G49+G54+G59+G64</f>
        <v>6680094</v>
      </c>
      <c r="H69" s="31">
        <f t="shared" si="23"/>
        <v>5285210</v>
      </c>
      <c r="I69" s="20">
        <f t="shared" si="6"/>
        <v>53.862034695351724</v>
      </c>
      <c r="J69" s="20">
        <f t="shared" ref="J69" si="24">H69/G69*100</f>
        <v>79.118796831302078</v>
      </c>
      <c r="K69" s="21">
        <f t="shared" ref="K69" si="25">H69/E69*100</f>
        <v>135.96920452042983</v>
      </c>
    </row>
    <row r="70" spans="1:11" s="41" customFormat="1" ht="18.75" x14ac:dyDescent="0.3">
      <c r="A70" s="42"/>
      <c r="B70" s="43"/>
      <c r="C70" s="43"/>
      <c r="D70" s="43"/>
      <c r="E70" s="43"/>
      <c r="F70" s="44"/>
      <c r="G70" s="44"/>
      <c r="H70" s="44"/>
      <c r="I70" s="45"/>
      <c r="J70" s="45"/>
      <c r="K70" s="46"/>
    </row>
    <row r="71" spans="1:11" s="41" customFormat="1" ht="15.75" x14ac:dyDescent="0.25">
      <c r="A71" s="47"/>
      <c r="B71" s="48"/>
      <c r="C71" s="48"/>
      <c r="D71" s="48"/>
      <c r="E71" s="48"/>
      <c r="F71" s="48"/>
      <c r="G71" s="48"/>
      <c r="H71" s="49"/>
      <c r="I71" s="49"/>
      <c r="J71" s="50"/>
      <c r="K71" s="51"/>
    </row>
    <row r="72" spans="1:11" s="41" customFormat="1" x14ac:dyDescent="0.2">
      <c r="A72" s="52"/>
      <c r="B72" s="2"/>
      <c r="C72" s="2"/>
      <c r="D72" s="2"/>
      <c r="E72" s="2"/>
      <c r="F72" s="2"/>
      <c r="G72" s="2"/>
      <c r="H72" s="53"/>
      <c r="I72" s="53"/>
      <c r="J72" s="54"/>
      <c r="K72" s="51"/>
    </row>
    <row r="73" spans="1:11" s="41" customFormat="1" ht="18.75" x14ac:dyDescent="0.2">
      <c r="A73" s="55"/>
      <c r="B73" s="56"/>
      <c r="C73" s="56"/>
      <c r="D73" s="56"/>
      <c r="E73" s="56"/>
      <c r="F73" s="56"/>
      <c r="G73" s="56"/>
      <c r="H73" s="57"/>
      <c r="I73" s="57"/>
      <c r="J73" s="57"/>
      <c r="K73" s="51"/>
    </row>
    <row r="74" spans="1:11" s="41" customFormat="1" x14ac:dyDescent="0.2">
      <c r="A74" s="52"/>
      <c r="B74" s="2"/>
      <c r="C74" s="2"/>
      <c r="D74" s="2"/>
      <c r="E74" s="2"/>
      <c r="F74" s="2"/>
      <c r="G74" s="2"/>
      <c r="H74" s="53"/>
      <c r="I74" s="53"/>
      <c r="J74" s="54"/>
      <c r="K74" s="51"/>
    </row>
    <row r="75" spans="1:11" s="41" customFormat="1" x14ac:dyDescent="0.2">
      <c r="A75" s="52"/>
      <c r="B75" s="2"/>
      <c r="C75" s="2"/>
      <c r="D75" s="2"/>
      <c r="E75" s="2"/>
      <c r="F75" s="2"/>
      <c r="G75" s="2"/>
      <c r="H75" s="53"/>
      <c r="I75" s="53"/>
      <c r="J75" s="54"/>
      <c r="K75" s="51"/>
    </row>
    <row r="76" spans="1:11" s="41" customFormat="1" x14ac:dyDescent="0.2">
      <c r="A76" s="52"/>
      <c r="B76" s="2"/>
      <c r="C76" s="2"/>
      <c r="D76" s="2"/>
      <c r="E76" s="2"/>
      <c r="F76" s="2"/>
      <c r="G76" s="2"/>
      <c r="H76" s="53"/>
      <c r="I76" s="53"/>
      <c r="J76" s="54"/>
      <c r="K76" s="51"/>
    </row>
    <row r="77" spans="1:11" s="41" customFormat="1" x14ac:dyDescent="0.2">
      <c r="A77" s="52"/>
      <c r="B77" s="2"/>
      <c r="C77" s="2"/>
      <c r="D77" s="2"/>
      <c r="E77" s="2"/>
      <c r="F77" s="2"/>
      <c r="G77" s="2"/>
      <c r="H77" s="53"/>
      <c r="I77" s="53"/>
      <c r="J77" s="54"/>
      <c r="K77" s="51"/>
    </row>
    <row r="78" spans="1:11" s="41" customFormat="1" x14ac:dyDescent="0.2">
      <c r="A78" s="52"/>
      <c r="B78" s="2"/>
      <c r="C78" s="2"/>
      <c r="D78" s="2"/>
      <c r="E78" s="2"/>
      <c r="F78" s="2"/>
      <c r="G78" s="2"/>
      <c r="H78" s="53"/>
      <c r="I78" s="53"/>
      <c r="J78" s="54"/>
      <c r="K78" s="51"/>
    </row>
    <row r="79" spans="1:11" s="59" customFormat="1" ht="15.75" x14ac:dyDescent="0.25">
      <c r="A79" s="1"/>
      <c r="B79" s="2"/>
      <c r="C79" s="2"/>
      <c r="D79" s="2"/>
      <c r="E79" s="2"/>
      <c r="F79" s="2"/>
      <c r="G79" s="2"/>
      <c r="H79" s="53"/>
      <c r="I79" s="53"/>
      <c r="J79" s="54"/>
      <c r="K79" s="58"/>
    </row>
  </sheetData>
  <mergeCells count="6">
    <mergeCell ref="H1:J1"/>
    <mergeCell ref="H73:J73"/>
    <mergeCell ref="A4:J4"/>
    <mergeCell ref="A2:J2"/>
    <mergeCell ref="A5:J5"/>
    <mergeCell ref="A3:J3"/>
  </mergeCells>
  <phoneticPr fontId="0" type="noConversion"/>
  <pageMargins left="0.70866141732283472" right="0.15748031496062992" top="0.43307086614173229" bottom="0.35433070866141736" header="0.15748031496062992" footer="0.23622047244094491"/>
  <pageSetup paperSize="9" scale="61" fitToHeight="2" orientation="portrait" blackAndWhite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 1 полугодие</vt:lpstr>
      <vt:lpstr>'2017 1 полугодие'!Заголовки_для_печати</vt:lpstr>
      <vt:lpstr>'2017 1 полугодие'!Область_печати</vt:lpstr>
    </vt:vector>
  </TitlesOfParts>
  <Company>MinFin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504_bei</dc:creator>
  <cp:lastModifiedBy>Чегодаева Анна Александровна</cp:lastModifiedBy>
  <cp:lastPrinted>2017-07-14T09:59:46Z</cp:lastPrinted>
  <dcterms:created xsi:type="dcterms:W3CDTF">2007-08-15T05:41:05Z</dcterms:created>
  <dcterms:modified xsi:type="dcterms:W3CDTF">2017-10-12T13:11:54Z</dcterms:modified>
</cp:coreProperties>
</file>