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й отчеты 2023\1 квартал\"/>
    </mc:Choice>
  </mc:AlternateContent>
  <xr:revisionPtr revIDLastSave="0" documentId="13_ncr:81_{7B187E87-4A56-4AA3-B15E-2B4A86AD35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customWorkbookViews>
    <customWorkbookView name="Чегодаева Анна Александровна - Личное представление" guid="{FBDEAF2F-0B4A-4F1E-86CC-92415E2EA083}" mergeInterval="0" personalView="1" maximized="1" xWindow="-8" yWindow="-8" windowWidth="1936" windowHeight="1056" activeSheetId="1"/>
    <customWorkbookView name="Скоробогатова Надежда Александровна - Личное представление" guid="{8665EF59-EB2B-4D2C-9778-BC8611020138}" mergeInterval="0" personalView="1" maximized="1" xWindow="-8" yWindow="-8" windowWidth="1936" windowHeight="1056" activeSheetId="1"/>
    <customWorkbookView name="Дятлова - Личное представление" guid="{E370C5AE-8A53-4A02-820E-1338C0F6EBE9}" mergeInterval="0" personalView="1" maximized="1" xWindow="-9" yWindow="-9" windowWidth="1938" windowHeight="1050" activeSheetId="1"/>
    <customWorkbookView name="Александр - Личное представление" guid="{747B123C-7BD1-4A36-BD5A-675EA7B79E10}" mergeInterval="0" personalView="1" maximized="1" windowWidth="1071" windowHeight="85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H53" i="1" l="1"/>
  <c r="H49" i="1"/>
  <c r="H45" i="1"/>
  <c r="H41" i="1"/>
  <c r="H39" i="1"/>
  <c r="H36" i="1"/>
  <c r="H29" i="1"/>
  <c r="H27" i="1"/>
  <c r="H22" i="1"/>
  <c r="H17" i="1"/>
  <c r="H13" i="1"/>
  <c r="H5" i="1"/>
  <c r="H4" i="1" l="1"/>
  <c r="F6" i="1"/>
  <c r="F7" i="1"/>
  <c r="F8" i="1"/>
  <c r="F9" i="1"/>
  <c r="F10" i="1"/>
  <c r="F12" i="1"/>
  <c r="F14" i="1"/>
  <c r="F15" i="1"/>
  <c r="F16" i="1"/>
  <c r="F18" i="1"/>
  <c r="F19" i="1"/>
  <c r="F20" i="1"/>
  <c r="F21" i="1"/>
  <c r="F23" i="1"/>
  <c r="F24" i="1"/>
  <c r="F25" i="1"/>
  <c r="F26" i="1"/>
  <c r="F28" i="1"/>
  <c r="F30" i="1"/>
  <c r="F31" i="1"/>
  <c r="F32" i="1"/>
  <c r="F33" i="1"/>
  <c r="F34" i="1"/>
  <c r="F35" i="1"/>
  <c r="F37" i="1"/>
  <c r="F38" i="1"/>
  <c r="F40" i="1"/>
  <c r="F42" i="1"/>
  <c r="F43" i="1"/>
  <c r="F44" i="1"/>
  <c r="F46" i="1"/>
  <c r="F47" i="1"/>
  <c r="F48" i="1"/>
  <c r="F50" i="1"/>
  <c r="F51" i="1"/>
  <c r="F52" i="1"/>
  <c r="D27" i="1"/>
  <c r="G7" i="1" l="1"/>
  <c r="D53" i="1"/>
  <c r="D49" i="1"/>
  <c r="D45" i="1"/>
  <c r="D41" i="1"/>
  <c r="D39" i="1"/>
  <c r="D36" i="1"/>
  <c r="D29" i="1"/>
  <c r="D22" i="1"/>
  <c r="D17" i="1"/>
  <c r="D13" i="1"/>
  <c r="D5" i="1"/>
  <c r="F5" i="1" s="1"/>
  <c r="D4" i="1" l="1"/>
  <c r="G15" i="1"/>
  <c r="C5" i="1"/>
  <c r="G5" i="1" s="1"/>
  <c r="C13" i="1"/>
  <c r="E13" i="1"/>
  <c r="F13" i="1" s="1"/>
  <c r="C17" i="1"/>
  <c r="E17" i="1"/>
  <c r="F17" i="1" s="1"/>
  <c r="C22" i="1"/>
  <c r="E22" i="1"/>
  <c r="F22" i="1" s="1"/>
  <c r="C27" i="1"/>
  <c r="E27" i="1"/>
  <c r="F27" i="1" s="1"/>
  <c r="C29" i="1"/>
  <c r="E29" i="1"/>
  <c r="I29" i="1" s="1"/>
  <c r="C36" i="1"/>
  <c r="E36" i="1"/>
  <c r="I36" i="1" s="1"/>
  <c r="C39" i="1"/>
  <c r="E39" i="1"/>
  <c r="F39" i="1" s="1"/>
  <c r="C41" i="1"/>
  <c r="E41" i="1"/>
  <c r="I41" i="1" s="1"/>
  <c r="C45" i="1"/>
  <c r="E45" i="1"/>
  <c r="F45" i="1" s="1"/>
  <c r="C49" i="1"/>
  <c r="E49" i="1"/>
  <c r="F49" i="1" s="1"/>
  <c r="C53" i="1"/>
  <c r="E53" i="1"/>
  <c r="G6" i="1"/>
  <c r="I7" i="1"/>
  <c r="G8" i="1"/>
  <c r="I8" i="1"/>
  <c r="G9" i="1"/>
  <c r="I9" i="1"/>
  <c r="G10" i="1"/>
  <c r="I10" i="1"/>
  <c r="G11" i="1"/>
  <c r="G12" i="1"/>
  <c r="I12" i="1"/>
  <c r="G14" i="1"/>
  <c r="I14" i="1"/>
  <c r="G16" i="1"/>
  <c r="I16" i="1"/>
  <c r="G18" i="1"/>
  <c r="G19" i="1"/>
  <c r="I19" i="1"/>
  <c r="G20" i="1"/>
  <c r="I20" i="1"/>
  <c r="G21" i="1"/>
  <c r="I21" i="1"/>
  <c r="G23" i="1"/>
  <c r="I23" i="1"/>
  <c r="G24" i="1"/>
  <c r="I24" i="1"/>
  <c r="G25" i="1"/>
  <c r="I25" i="1"/>
  <c r="G26" i="1"/>
  <c r="I26" i="1"/>
  <c r="G28" i="1"/>
  <c r="G30" i="1"/>
  <c r="I30" i="1"/>
  <c r="G31" i="1"/>
  <c r="I31" i="1"/>
  <c r="G32" i="1"/>
  <c r="I32" i="1"/>
  <c r="G33" i="1"/>
  <c r="G34" i="1"/>
  <c r="I34" i="1"/>
  <c r="G35" i="1"/>
  <c r="I35" i="1"/>
  <c r="G37" i="1"/>
  <c r="I37" i="1"/>
  <c r="G38" i="1"/>
  <c r="I38" i="1"/>
  <c r="G40" i="1"/>
  <c r="I40" i="1"/>
  <c r="G42" i="1"/>
  <c r="I42" i="1"/>
  <c r="G43" i="1"/>
  <c r="I43" i="1"/>
  <c r="G44" i="1"/>
  <c r="I44" i="1"/>
  <c r="G46" i="1"/>
  <c r="I46" i="1"/>
  <c r="G47" i="1"/>
  <c r="I47" i="1"/>
  <c r="G48" i="1"/>
  <c r="I48" i="1"/>
  <c r="G50" i="1"/>
  <c r="I50" i="1"/>
  <c r="G51" i="1"/>
  <c r="I51" i="1"/>
  <c r="G52" i="1"/>
  <c r="I52" i="1"/>
  <c r="G54" i="1"/>
  <c r="I45" i="1" l="1"/>
  <c r="F41" i="1"/>
  <c r="F36" i="1"/>
  <c r="F29" i="1"/>
  <c r="G27" i="1"/>
  <c r="G45" i="1"/>
  <c r="G22" i="1"/>
  <c r="G53" i="1"/>
  <c r="G49" i="1"/>
  <c r="G39" i="1"/>
  <c r="G17" i="1"/>
  <c r="G13" i="1"/>
  <c r="I39" i="1"/>
  <c r="I13" i="1"/>
  <c r="I5" i="1"/>
  <c r="I49" i="1"/>
  <c r="G41" i="1"/>
  <c r="G36" i="1"/>
  <c r="G29" i="1"/>
  <c r="I22" i="1"/>
  <c r="I17" i="1"/>
  <c r="C4" i="1"/>
  <c r="E4" i="1" l="1"/>
  <c r="F4" i="1" s="1"/>
  <c r="I4" i="1" l="1"/>
  <c r="G4" i="1" l="1"/>
</calcChain>
</file>

<file path=xl/sharedStrings.xml><?xml version="1.0" encoding="utf-8"?>
<sst xmlns="http://schemas.openxmlformats.org/spreadsheetml/2006/main" count="111" uniqueCount="111">
  <si>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</si>
  <si>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</si>
  <si>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</si>
  <si>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</si>
  <si>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</si>
  <si>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</si>
  <si>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</si>
  <si>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</si>
  <si>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</si>
  <si>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</si>
  <si>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</si>
  <si>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</si>
  <si>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</si>
  <si>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</si>
  <si>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</si>
  <si>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</si>
  <si>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</si>
  <si>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</si>
  <si>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</si>
  <si>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</si>
  <si>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</si>
  <si>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</si>
  <si>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</si>
  <si>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</si>
  <si>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</si>
  <si>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</si>
  <si>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</si>
  <si>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</si>
  <si>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</si>
  <si>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</si>
  <si>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</si>
  <si>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</si>
  <si>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</si>
  <si>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</si>
  <si>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</si>
  <si>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</si>
  <si>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</si>
  <si>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</si>
  <si>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</si>
  <si>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</si>
  <si>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</si>
  <si>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</si>
  <si>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</si>
  <si>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</si>
  <si>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</si>
  <si>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</si>
  <si>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</si>
  <si>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</si>
  <si>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</si>
  <si>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</si>
  <si>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</si>
  <si>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</si>
  <si>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</si>
  <si>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</si>
  <si>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</si>
  <si>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</si>
  <si>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</si>
  <si>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</si>
  <si>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</si>
  <si>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</si>
  <si>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</si>
  <si>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</si>
  <si>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</si>
  <si>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</si>
  <si>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</si>
  <si>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</si>
  <si>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</si>
  <si>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</si>
  <si>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</si>
  <si>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</si>
  <si>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</si>
  <si>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</si>
  <si>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</si>
  <si>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</si>
  <si>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</si>
  <si>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</si>
  <si>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</si>
  <si>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</si>
  <si>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</si>
  <si>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</si>
  <si>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</si>
  <si>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</si>
  <si>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</si>
  <si>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</si>
  <si>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</si>
  <si>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</si>
  <si>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</si>
  <si>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</si>
  <si>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</si>
  <si>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</si>
  <si>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</si>
  <si>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</si>
  <si>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</si>
  <si>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</si>
  <si>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</si>
  <si>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</si>
  <si>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</si>
  <si>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</si>
  <si>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</si>
  <si>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t>Водное хозяйство</t>
  </si>
  <si>
    <t>000 0406 0000000000 000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</si>
  <si>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</si>
  <si>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</si>
  <si>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01.04.2022</t>
    </r>
    <r>
      <rPr>
        <sz val="1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</si>
  <si>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01.04.2023</t>
    </r>
    <r>
      <rPr>
        <sz val="10"/>
        <rFont val="Times New Roman"/>
        <family val="1"/>
        <charset val="204"/>
      </rPr>
      <t>, тыс. руб.</t>
    </r>
  </si>
  <si>
    <t>Утвержденные бюджетные назначения на 1 квартал 2023 года, тыс. руб.</t>
  </si>
  <si>
    <t>Утвержденные бюджетные назначения на 2023 год, тыс. руб.</t>
  </si>
  <si>
    <r>
      <t xml:space="preserve">% исполнения утвержденных бюджетных назначений на 1 квартал </t>
    </r>
    <r>
      <rPr>
        <i/>
        <sz val="10"/>
        <rFont val="Times New Roman"/>
        <family val="1"/>
        <charset val="204"/>
      </rPr>
      <t>2023года</t>
    </r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</si>
  <si>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2023год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</si>
  <si>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2022</t>
    </r>
    <r>
      <rPr>
        <sz val="1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</si>
  <si>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 городского округа Красногорск Московской области 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01.04.2023</t>
    </r>
    <r>
      <rPr>
        <b/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</si>
</sst>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11" fillId="0" borderId="0" xfId="0" applyFont="1" applyBorder="1"/>
    <xf numFmtId="16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167" fontId="10" fillId="2" borderId="0" xfId="0" applyNumberFormat="1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Приложение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4.xml"/><Relationship Id="rId18" Type="http://schemas.openxmlformats.org/officeDocument/2006/relationships/revisionLog" Target="revisionLog9.xml"/><Relationship Id="rId21" Type="http://schemas.openxmlformats.org/officeDocument/2006/relationships/revisionLog" Target="revisionLog12.xml"/><Relationship Id="rId12" Type="http://schemas.openxmlformats.org/officeDocument/2006/relationships/revisionLog" Target="revisionLog3.xml"/><Relationship Id="rId17" Type="http://schemas.openxmlformats.org/officeDocument/2006/relationships/revisionLog" Target="revisionLog8.xml"/><Relationship Id="rId16" Type="http://schemas.openxmlformats.org/officeDocument/2006/relationships/revisionLog" Target="revisionLog7.xml"/><Relationship Id="rId20" Type="http://schemas.openxmlformats.org/officeDocument/2006/relationships/revisionLog" Target="revisionLog11.xml"/><Relationship Id="rId11" Type="http://schemas.openxmlformats.org/officeDocument/2006/relationships/revisionLog" Target="revisionLog2.xml"/><Relationship Id="rId24" Type="http://schemas.openxmlformats.org/officeDocument/2006/relationships/revisionLog" Target="revisionLog15.xml"/><Relationship Id="rId15" Type="http://schemas.openxmlformats.org/officeDocument/2006/relationships/revisionLog" Target="revisionLog6.xml"/><Relationship Id="rId23" Type="http://schemas.openxmlformats.org/officeDocument/2006/relationships/revisionLog" Target="revisionLog14.xml"/><Relationship Id="rId10" Type="http://schemas.openxmlformats.org/officeDocument/2006/relationships/revisionLog" Target="revisionLog1.xml"/><Relationship Id="rId19" Type="http://schemas.openxmlformats.org/officeDocument/2006/relationships/revisionLog" Target="revisionLog10.xml"/><Relationship Id="rId14" Type="http://schemas.openxmlformats.org/officeDocument/2006/relationships/revisionLog" Target="revisionLog5.xml"/><Relationship Id="rId22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DB37124-CBFD-4EA9-92CD-5F445F50B20A}" diskRevisions="1" revisionId="427" version="24">
  <header guid="{3FBB968F-A520-4711-B602-FF2334DDB8BE}" dateTime="2023-05-03T08:50:34" maxSheetId="2" userName="Чегодаева Анна Александровна" r:id="rId10" minRId="179" maxRId="236">
    <sheetIdMap count="1">
      <sheetId val="1"/>
    </sheetIdMap>
  </header>
  <header guid="{4552FDC9-B2BB-45F2-83F7-75BDB5F245BE}" dateTime="2023-05-09T11:28:36" maxSheetId="2" userName="Александр" r:id="rId11" minRId="237" maxRId="327">
    <sheetIdMap count="1">
      <sheetId val="1"/>
    </sheetIdMap>
  </header>
  <header guid="{9253F69C-C6CF-44FF-8FD6-4A8FA38336D0}" dateTime="2023-05-09T11:31:22" maxSheetId="2" userName="Александр" r:id="rId12" minRId="328" maxRId="347">
    <sheetIdMap count="1">
      <sheetId val="1"/>
    </sheetIdMap>
  </header>
  <header guid="{E4F357D9-ED43-43F0-BBAD-8C6B5DCCF687}" dateTime="2023-05-09T11:31:38" maxSheetId="2" userName="Александр" r:id="rId13">
    <sheetIdMap count="1">
      <sheetId val="1"/>
    </sheetIdMap>
  </header>
  <header guid="{5FEE4FAC-4BFB-40AC-8D26-79F4F15B6D32}" dateTime="2023-05-09T11:38:02" maxSheetId="2" userName="Александр" r:id="rId14" minRId="348" maxRId="360">
    <sheetIdMap count="1">
      <sheetId val="1"/>
    </sheetIdMap>
  </header>
  <header guid="{E17A1440-427E-42C7-BA8E-27060D73314C}" dateTime="2023-05-09T11:42:44" maxSheetId="2" userName="Александр" r:id="rId15" minRId="361" maxRId="380">
    <sheetIdMap count="1">
      <sheetId val="1"/>
    </sheetIdMap>
  </header>
  <header guid="{47E93348-E3D4-47E2-96D5-88AF9FAFEB35}" dateTime="2023-05-09T11:43:34" maxSheetId="2" userName="Александр" r:id="rId16" minRId="381">
    <sheetIdMap count="1">
      <sheetId val="1"/>
    </sheetIdMap>
  </header>
  <header guid="{FF3334F8-DC4A-4755-A19C-BE72CF9E602E}" dateTime="2023-05-09T11:54:09" maxSheetId="2" userName="Александр" r:id="rId17" minRId="382" maxRId="422">
    <sheetIdMap count="1">
      <sheetId val="1"/>
    </sheetIdMap>
  </header>
  <header guid="{F838DF01-EABA-4E5D-9308-C377A864C901}" dateTime="2023-05-09T11:58:36" maxSheetId="2" userName="Александр" r:id="rId18" minRId="423" maxRId="424">
    <sheetIdMap count="1">
      <sheetId val="1"/>
    </sheetIdMap>
  </header>
  <header guid="{077EF30B-5E3B-41F3-B4EB-26E2BCD28C1D}" dateTime="2023-05-09T11:59:06" maxSheetId="2" userName="Александр" r:id="rId19">
    <sheetIdMap count="1">
      <sheetId val="1"/>
    </sheetIdMap>
  </header>
  <header guid="{636A21C5-F855-45FB-AECC-5E74AE222633}" dateTime="2023-05-09T11:59:57" maxSheetId="2" userName="Александр" r:id="rId20">
    <sheetIdMap count="1">
      <sheetId val="1"/>
    </sheetIdMap>
  </header>
  <header guid="{A5CDCE2C-3B5D-4F57-915E-1398CB595499}" dateTime="2023-05-09T12:00:14" maxSheetId="2" userName="Александр" r:id="rId21">
    <sheetIdMap count="1">
      <sheetId val="1"/>
    </sheetIdMap>
  </header>
  <header guid="{497B063A-E0E1-4081-8FC7-5446D5C08203}" dateTime="2023-05-09T12:00:28" maxSheetId="2" userName="Александр" r:id="rId22">
    <sheetIdMap count="1">
      <sheetId val="1"/>
    </sheetIdMap>
  </header>
  <header guid="{EFA97EFC-7613-4023-B96D-A112A996FF97}" dateTime="2023-05-09T12:01:36" maxSheetId="2" userName="Александр" r:id="rId23">
    <sheetIdMap count="1">
      <sheetId val="1"/>
    </sheetIdMap>
  </header>
  <header guid="{6DB37124-CBFD-4EA9-92CD-5F445F50B20A}" dateTime="2023-05-18T09:06:25" maxSheetId="2" userName="Чегодаева Анна Александровна" r:id="rId24" minRId="425" maxRId="4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" sId="1">
    <oc r="A1" t="inlineStr">
      <is>
        <r>
    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01.04.2022</t>
        </r>
        <r>
          <rPr>
            <b/>
            <sz val="12"/>
            <rFont val="Times New Roman"/>
            <family val="1"/>
            <charset val="204"/>
          </rPr>
          <t>)</t>
        </r>
      </is>
    </oc>
    <nc r="A1" t="inlineStr">
      <is>
        <r>
    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01.04.2023</t>
        </r>
        <r>
          <rPr>
            <b/>
            <sz val="12"/>
            <rFont val="Times New Roman"/>
            <family val="1"/>
            <charset val="204"/>
          </rPr>
          <t>)</t>
        </r>
      </is>
    </nc>
  </rcc>
  <rcc rId="180" sId="1">
    <oc r="E3" t="inlineStr">
      <is>
        <r>
          <t xml:space="preserve">Фактически исполнено по состоянию на </t>
        </r>
        <r>
          <rPr>
            <i/>
            <sz val="10"/>
            <rFont val="Times New Roman"/>
            <family val="1"/>
            <charset val="204"/>
          </rPr>
          <t>01.04.2022</t>
        </r>
        <r>
          <rPr>
            <sz val="10"/>
            <rFont val="Times New Roman"/>
            <family val="1"/>
            <charset val="204"/>
          </rPr>
          <t>, тыс. руб.</t>
        </r>
      </is>
    </oc>
    <nc r="E3" t="inlineStr">
      <is>
        <r>
          <t xml:space="preserve">Фактически исполнено по состоянию на </t>
        </r>
        <r>
          <rPr>
            <i/>
            <sz val="10"/>
            <rFont val="Times New Roman"/>
            <family val="1"/>
            <charset val="204"/>
          </rPr>
          <t>01.04.2023</t>
        </r>
        <r>
          <rPr>
            <sz val="10"/>
            <rFont val="Times New Roman"/>
            <family val="1"/>
            <charset val="204"/>
          </rPr>
          <t>, тыс. руб.</t>
        </r>
      </is>
    </nc>
  </rcc>
  <rcc rId="181" sId="1">
    <oc r="D3" t="inlineStr">
      <is>
        <t>Утвержденные бюджетные назначения на 1 квартал 2022 года, тыс. руб.</t>
      </is>
    </oc>
    <nc r="D3" t="inlineStr">
      <is>
        <t>Утвержденные бюджетные назначения на 1 квартал 2023 года, тыс. руб.</t>
      </is>
    </nc>
  </rcc>
  <rcc rId="182" sId="1">
    <oc r="C3" t="inlineStr">
      <is>
        <t>Утвержденные бюджетные назначения на 2022 год, тыс. руб.</t>
      </is>
    </oc>
    <nc r="C3" t="inlineStr">
      <is>
        <t>Утвержденные бюджетные назначения на 2023 год, тыс. руб.</t>
      </is>
    </nc>
  </rcc>
  <rcc rId="183" sId="1">
    <oc r="F3" t="inlineStr">
      <is>
        <r>
          <t xml:space="preserve">% исполнения утвержденных бюджетных назначений на 1 квартал </t>
        </r>
        <r>
          <rPr>
            <i/>
            <sz val="10"/>
            <rFont val="Times New Roman"/>
            <family val="1"/>
            <charset val="204"/>
          </rPr>
          <t>2022года</t>
        </r>
      </is>
    </oc>
    <nc r="F3" t="inlineStr">
      <is>
        <r>
          <t xml:space="preserve">% исполнения утвержденных бюджетных назначений на 1 квартал </t>
        </r>
        <r>
          <rPr>
            <i/>
            <sz val="10"/>
            <rFont val="Times New Roman"/>
            <family val="1"/>
            <charset val="204"/>
          </rPr>
          <t>2023года</t>
        </r>
      </is>
    </nc>
  </rcc>
  <rcc rId="184" sId="1">
    <oc r="G3" t="inlineStr">
      <is>
        <r>
          <t xml:space="preserve">% исполнения утвержденных бюджетных назначений на  </t>
        </r>
        <r>
          <rPr>
            <i/>
            <sz val="10"/>
            <rFont val="Times New Roman"/>
            <family val="1"/>
            <charset val="204"/>
          </rPr>
          <t>2022год</t>
        </r>
      </is>
    </oc>
    <nc r="G3" t="inlineStr">
      <is>
        <r>
          <t xml:space="preserve">% исполнения утвержденных бюджетных назначений на  </t>
        </r>
        <r>
          <rPr>
            <i/>
            <sz val="10"/>
            <rFont val="Times New Roman"/>
            <family val="1"/>
            <charset val="204"/>
          </rPr>
          <t>2023год</t>
        </r>
      </is>
    </nc>
  </rcc>
  <rcc rId="185" sId="1">
    <oc r="H3" t="inlineStr">
      <is>
        <r>
          <t xml:space="preserve">Фактически исполнено по состоянию на </t>
        </r>
        <r>
          <rPr>
            <i/>
            <sz val="10"/>
            <rFont val="Times New Roman"/>
            <family val="1"/>
            <charset val="204"/>
          </rPr>
          <t>01.04.2021</t>
        </r>
        <r>
          <rPr>
            <sz val="10"/>
            <rFont val="Times New Roman"/>
            <family val="1"/>
            <charset val="204"/>
          </rPr>
          <t>, тыс. руб.</t>
        </r>
      </is>
    </oc>
    <nc r="H3" t="inlineStr">
      <is>
        <r>
          <t xml:space="preserve">Фактически исполнено по состоянию на </t>
        </r>
        <r>
          <rPr>
            <i/>
            <sz val="10"/>
            <rFont val="Times New Roman"/>
            <family val="1"/>
            <charset val="204"/>
          </rPr>
          <t>01.04.2022</t>
        </r>
        <r>
          <rPr>
            <sz val="10"/>
            <rFont val="Times New Roman"/>
            <family val="1"/>
            <charset val="204"/>
          </rPr>
          <t>, тыс. руб.</t>
        </r>
      </is>
    </nc>
  </rcc>
  <rcc rId="186" sId="1">
    <oc r="I3" t="inlineStr">
      <is>
        <r>
          <t xml:space="preserve">Темп роста к соответствующему периоду </t>
        </r>
        <r>
          <rPr>
            <i/>
            <sz val="10"/>
            <rFont val="Times New Roman"/>
            <family val="1"/>
            <charset val="204"/>
          </rPr>
          <t>2021</t>
        </r>
        <r>
          <rPr>
            <sz val="10"/>
            <rFont val="Times New Roman"/>
            <family val="1"/>
            <charset val="204"/>
          </rPr>
          <t xml:space="preserve"> года, %</t>
        </r>
      </is>
    </oc>
    <nc r="I3" t="inlineStr">
      <is>
        <r>
          <t xml:space="preserve">Темп роста к соответствующему периоду </t>
        </r>
        <r>
          <rPr>
            <i/>
            <sz val="10"/>
            <rFont val="Times New Roman"/>
            <family val="1"/>
            <charset val="204"/>
          </rPr>
          <t>2022</t>
        </r>
        <r>
          <rPr>
            <sz val="10"/>
            <rFont val="Times New Roman"/>
            <family val="1"/>
            <charset val="204"/>
          </rPr>
          <t xml:space="preserve"> года, %</t>
        </r>
      </is>
    </nc>
  </rcc>
  <rcc rId="187" sId="1" odxf="1" dxf="1">
    <oc r="H4">
      <f>H5+H13+H17+H22+H27+H29+H36+H39+H41+H45+H49+H53</f>
    </oc>
    <nc r="H4">
      <f>H5+H13+H17+H22+H27+H29+H36+H39+H41+H45+H49+H53</f>
    </nc>
    <odxf>
      <numFmt numFmtId="164" formatCode="#,##0.0"/>
    </odxf>
    <ndxf>
      <numFmt numFmtId="4" formatCode="#,##0.00"/>
    </ndxf>
  </rcc>
  <rcc rId="188" sId="1">
    <oc r="H5">
      <f>SUM(H6:H12)</f>
    </oc>
    <nc r="H5">
      <f>SUM(H6:H12)</f>
    </nc>
  </rcc>
  <rcc rId="189" sId="1" numFmtId="4">
    <oc r="H6">
      <v>1850.68833</v>
    </oc>
    <nc r="H6"/>
  </rcc>
  <rcc rId="190" sId="1" numFmtId="4">
    <oc r="H7">
      <v>2310.9966100000001</v>
    </oc>
    <nc r="H7">
      <v>2679.1092600000002</v>
    </nc>
  </rcc>
  <rcc rId="191" sId="1" numFmtId="4">
    <oc r="H8">
      <v>105684.78653</v>
    </oc>
    <nc r="H8">
      <v>112145.61032000001</v>
    </nc>
  </rcc>
  <rcc rId="192" sId="1" numFmtId="4">
    <oc r="H9">
      <v>7824.2259000000004</v>
    </oc>
    <nc r="H9">
      <v>9273.9742499999993</v>
    </nc>
  </rcc>
  <rcc rId="193" sId="1" numFmtId="4">
    <oc r="H10">
      <v>1938.8904199999999</v>
    </oc>
    <nc r="H10">
      <v>2560.12</v>
    </nc>
  </rcc>
  <rcc rId="194" sId="1" numFmtId="4">
    <oc r="H12">
      <v>122673.67337999999</v>
    </oc>
    <nc r="H12">
      <v>132363.10999999999</v>
    </nc>
  </rcc>
  <rcc rId="195" sId="1">
    <oc r="H13">
      <f>SUM(H14:H16)</f>
    </oc>
    <nc r="H13">
      <f>SUM(H14:H16)</f>
    </nc>
  </rcc>
  <rcc rId="196" sId="1" numFmtId="4">
    <oc r="H14">
      <v>492.68119000000002</v>
    </oc>
    <nc r="H14">
      <v>733.13</v>
    </nc>
  </rcc>
  <rcc rId="197" sId="1" numFmtId="4">
    <oc r="H15">
      <v>12934.052610000001</v>
    </oc>
    <nc r="H15">
      <v>15722.54</v>
    </nc>
  </rcc>
  <rcc rId="198" sId="1" numFmtId="4">
    <oc r="H16">
      <v>5532.0212300000003</v>
    </oc>
    <nc r="H16">
      <v>8905.7900000000009</v>
    </nc>
  </rcc>
  <rcc rId="199" sId="1">
    <oc r="H17">
      <f>SUM(H18:H21)</f>
    </oc>
    <nc r="H17">
      <f>SUM(H18:H21)</f>
    </nc>
  </rcc>
  <rcc rId="200" sId="1" numFmtId="4">
    <oc r="H18">
      <v>1116</v>
    </oc>
    <nc r="H18">
      <v>2388.6801599999999</v>
    </nc>
  </rcc>
  <rcc rId="201" sId="1" numFmtId="4">
    <oc r="H19">
      <v>26373.707160000002</v>
    </oc>
    <nc r="H19">
      <v>27212.205000000002</v>
    </nc>
  </rcc>
  <rcc rId="202" sId="1" numFmtId="4">
    <oc r="H20">
      <v>127100.96387000001</v>
    </oc>
    <nc r="H20">
      <v>181046.72223000001</v>
    </nc>
  </rcc>
  <rcc rId="203" sId="1" numFmtId="4">
    <oc r="H21">
      <v>366.17912999999999</v>
    </oc>
    <nc r="H21">
      <v>4802.6713300000001</v>
    </nc>
  </rcc>
  <rcc rId="204" sId="1">
    <oc r="H22">
      <f>SUM(H23:H26)</f>
    </oc>
    <nc r="H22">
      <f>SUM(H23:H26)</f>
    </nc>
  </rcc>
  <rcc rId="205" sId="1" numFmtId="4">
    <oc r="H23">
      <v>9673.8625499999998</v>
    </oc>
    <nc r="H23">
      <v>11715.09</v>
    </nc>
  </rcc>
  <rcc rId="206" sId="1" numFmtId="4">
    <oc r="H24">
      <v>7216.4937099999997</v>
    </oc>
    <nc r="H24">
      <v>22172.11</v>
    </nc>
  </rcc>
  <rcc rId="207" sId="1" numFmtId="4">
    <oc r="H25">
      <v>379657.58739</v>
    </oc>
    <nc r="H25">
      <v>410432.43</v>
    </nc>
  </rcc>
  <rcc rId="208" sId="1" numFmtId="4">
    <oc r="H26">
      <v>34497.210489999998</v>
    </oc>
    <nc r="H26">
      <v>32728.92</v>
    </nc>
  </rcc>
  <rcc rId="209" sId="1">
    <oc r="H27">
      <f>H28</f>
    </oc>
    <nc r="H27">
      <f>H28</f>
    </nc>
  </rcc>
  <rcc rId="210" sId="1" numFmtId="4">
    <oc r="H28">
      <v>2841.8942000000002</v>
    </oc>
    <nc r="H28">
      <v>5092.8100000000004</v>
    </nc>
  </rcc>
  <rcc rId="211" sId="1">
    <oc r="H29">
      <f>SUM(H30:H35)</f>
    </oc>
    <nc r="H29">
      <f>SUM(H30:H35)</f>
    </nc>
  </rcc>
  <rcc rId="212" sId="1" numFmtId="4">
    <oc r="H30">
      <v>532293.36520999996</v>
    </oc>
    <nc r="H30">
      <v>612992.27</v>
    </nc>
  </rcc>
  <rcc rId="213" sId="1" numFmtId="4">
    <oc r="H31">
      <v>722416.76411999995</v>
    </oc>
    <nc r="H31">
      <v>1120088.8500000001</v>
    </nc>
  </rcc>
  <rcc rId="214" sId="1" numFmtId="4">
    <oc r="H32">
      <v>115186.17921</v>
    </oc>
    <nc r="H32">
      <v>118130.46</v>
    </nc>
  </rcc>
  <rcc rId="215" sId="1" numFmtId="4">
    <oc r="H33">
      <v>166.6</v>
    </oc>
    <nc r="H33">
      <v>171.09</v>
    </nc>
  </rcc>
  <rcc rId="216" sId="1" numFmtId="4">
    <oc r="H34">
      <v>8186</v>
    </oc>
    <nc r="H34">
      <v>6800</v>
    </nc>
  </rcc>
  <rcc rId="217" sId="1" numFmtId="4">
    <oc r="H35">
      <v>15921.81337</v>
    </oc>
    <nc r="H35">
      <v>17228.14</v>
    </nc>
  </rcc>
  <rcc rId="218" sId="1">
    <oc r="H36">
      <f>SUM(H37:H38)</f>
    </oc>
    <nc r="H36">
      <f>SUM(H37:H38)</f>
    </nc>
  </rcc>
  <rcc rId="219" sId="1" numFmtId="4">
    <oc r="H37">
      <v>184181.3616</v>
    </oc>
    <nc r="H37">
      <v>203725.64</v>
    </nc>
  </rcc>
  <rcc rId="220" sId="1" numFmtId="4">
    <oc r="H38">
      <v>2128.49757</v>
    </oc>
    <nc r="H38">
      <v>5073.01</v>
    </nc>
  </rcc>
  <rcc rId="221" sId="1">
    <oc r="H39">
      <f>H40</f>
    </oc>
    <nc r="H39">
      <f>H40</f>
    </nc>
  </rcc>
  <rcc rId="222" sId="1" numFmtId="4">
    <oc r="H40">
      <v>4356.9088000000002</v>
    </oc>
    <nc r="H40">
      <v>2726.25</v>
    </nc>
  </rcc>
  <rcc rId="223" sId="1">
    <oc r="H41">
      <f>SUM(H42:H44)</f>
    </oc>
    <nc r="H41">
      <f>SUM(H42:H44)</f>
    </nc>
  </rcc>
  <rcc rId="224" sId="1" numFmtId="4">
    <oc r="H42">
      <v>3666.30312</v>
    </oc>
    <nc r="H42">
      <v>3711.92</v>
    </nc>
  </rcc>
  <rcc rId="225" sId="1" numFmtId="4">
    <oc r="H43">
      <v>20767.532480000002</v>
    </oc>
    <nc r="H43">
      <v>18172.12</v>
    </nc>
  </rcc>
  <rcc rId="226" sId="1" numFmtId="4">
    <oc r="H44">
      <v>26676.877799999998</v>
    </oc>
    <nc r="H44">
      <v>28720.91</v>
    </nc>
  </rcc>
  <rcc rId="227" sId="1">
    <oc r="H45">
      <f>SUM(H46:H48)</f>
    </oc>
    <nc r="H45">
      <f>SUM(H46:H48)</f>
    </nc>
  </rcc>
  <rcc rId="228" sId="1" numFmtId="4">
    <oc r="H46">
      <v>82163</v>
    </oc>
    <nc r="H46">
      <v>96873.7</v>
    </nc>
  </rcc>
  <rcc rId="229" sId="1" numFmtId="4">
    <oc r="H47">
      <v>26190.096689999998</v>
    </oc>
    <nc r="H47">
      <v>30389.11</v>
    </nc>
  </rcc>
  <rcc rId="230" sId="1" numFmtId="4">
    <oc r="H48">
      <v>17597</v>
    </oc>
    <nc r="H48">
      <v>21458.799999999999</v>
    </nc>
  </rcc>
  <rcc rId="231" sId="1">
    <oc r="H49">
      <f>SUM(H50:H52)</f>
    </oc>
    <nc r="H49">
      <f>SUM(H50:H52)</f>
    </nc>
  </rcc>
  <rcc rId="232" sId="1" numFmtId="4">
    <oc r="H50">
      <v>4520</v>
    </oc>
    <nc r="H50">
      <v>7444.64</v>
    </nc>
  </rcc>
  <rcc rId="233" sId="1" numFmtId="4">
    <oc r="H51">
      <v>618.20672000000002</v>
    </oc>
    <nc r="H51">
      <v>635.11</v>
    </nc>
  </rcc>
  <rcc rId="234" sId="1" numFmtId="4">
    <oc r="H52">
      <v>199.96</v>
    </oc>
    <nc r="H52">
      <v>380.6</v>
    </nc>
  </rcc>
  <rcc rId="235" sId="1">
    <oc r="H53">
      <f>H54</f>
    </oc>
    <nc r="H53">
      <f>H54</f>
    </nc>
  </rcc>
  <rcc rId="236" sId="1" numFmtId="4">
    <oc r="H54">
      <v>728.70573999999999</v>
    </oc>
    <nc r="H54">
      <v>0</v>
    </nc>
  </rcc>
  <rfmt sheetId="1" sqref="C4:E54" start="0" length="2147483647">
    <dxf>
      <font>
        <color rgb="FFFF0000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6:I6">
    <dxf>
      <fill>
        <patternFill patternType="solid"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4:E54">
    <dxf>
      <alignment horizontal="right" readingOrder="0"/>
    </dxf>
  </rfmt>
  <rfmt sheetId="1" sqref="H4:H54">
    <dxf>
      <alignment horizontal="right" readingOrder="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7B123C-7BD1-4A36-BD5A-675EA7B79E10}" action="delete"/>
  <rcv guid="{747B123C-7BD1-4A36-BD5A-675EA7B79E1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7B123C-7BD1-4A36-BD5A-675EA7B79E10}" action="delete"/>
  <rcv guid="{747B123C-7BD1-4A36-BD5A-675EA7B79E10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7B123C-7BD1-4A36-BD5A-675EA7B79E10}" action="delete"/>
  <rcv guid="{747B123C-7BD1-4A36-BD5A-675EA7B79E10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1">
    <oc r="A1" t="inlineStr">
      <is>
        <r>
          <t xml:space="preserve">Сведения об исполнении бюджета го Красногорск о распределении ассигнований по разделам и подразделам классификации расходов бюджетов за отчетный период текущего финансового года в сравнении с запланированными значениями на соответсвующий период  и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01.04.2023</t>
        </r>
        <r>
          <rPr>
            <b/>
            <sz val="12"/>
            <rFont val="Times New Roman"/>
            <family val="1"/>
            <charset val="204"/>
          </rPr>
          <t>)</t>
        </r>
      </is>
    </oc>
    <nc r="A1" t="inlineStr">
      <is>
        <r>
          <t xml:space="preserve">Аналитические данные о расходах бюджет городского округа Красногорск Московской области 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    </r>
        <r>
          <rPr>
            <i/>
            <sz val="12"/>
            <rFont val="Times New Roman"/>
            <family val="1"/>
            <charset val="204"/>
          </rPr>
          <t>01.04.2023</t>
        </r>
        <r>
          <rPr>
            <b/>
            <sz val="12"/>
            <rFont val="Times New Roman"/>
            <family val="1"/>
            <charset val="204"/>
          </rPr>
          <t>)</t>
        </r>
      </is>
    </nc>
  </rcc>
  <rcc rId="426" sId="1" numFmtId="4">
    <nc r="H6">
      <v>0</v>
    </nc>
  </rcc>
  <rfmt sheetId="1" sqref="H6">
    <dxf>
      <fill>
        <patternFill>
          <bgColor theme="0"/>
        </patternFill>
      </fill>
    </dxf>
  </rfmt>
  <rcc rId="427" sId="1" numFmtId="14">
    <oc r="I6">
      <f>(E6-H6)/H6</f>
    </oc>
    <nc r="I6">
      <v>0</v>
    </nc>
  </rcc>
  <rfmt sheetId="1" sqref="I6">
    <dxf>
      <fill>
        <patternFill>
          <bgColor theme="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" sId="1" numFmtId="4">
    <oc r="C12">
      <v>1168093.67</v>
    </oc>
    <nc r="C12">
      <v>1326451.2</v>
    </nc>
  </rcc>
  <rcc rId="238" sId="1" numFmtId="4">
    <oc r="D12">
      <v>181573.74658000001</v>
    </oc>
    <nc r="D12">
      <v>908178</v>
    </nc>
  </rcc>
  <rcc rId="239" sId="1" numFmtId="4">
    <oc r="E12">
      <v>132363.10999999999</v>
    </oc>
    <nc r="E12">
      <v>177389.2</v>
    </nc>
  </rcc>
  <rcc rId="240" sId="1" numFmtId="4">
    <oc r="C11">
      <v>7950</v>
    </oc>
    <nc r="C11">
      <v>20000</v>
    </nc>
  </rcc>
  <rcc rId="241" sId="1" numFmtId="4">
    <oc r="C10">
      <v>9294</v>
    </oc>
    <nc r="C10">
      <v>25000</v>
    </nc>
  </rcc>
  <rcc rId="242" sId="1" numFmtId="4">
    <oc r="D10">
      <v>3500</v>
    </oc>
    <nc r="D10">
      <v>25000</v>
    </nc>
  </rcc>
  <rcc rId="243" sId="1" numFmtId="4">
    <oc r="E10">
      <v>2560.12</v>
    </oc>
    <nc r="E10">
      <v>0</v>
    </nc>
  </rcc>
  <rcc rId="244" sId="1" numFmtId="4">
    <oc r="C9">
      <v>66430.5</v>
    </oc>
    <nc r="C9">
      <v>77029.600000000006</v>
    </nc>
  </rcc>
  <rcc rId="245" sId="1" numFmtId="4">
    <oc r="D9">
      <v>11687.9</v>
    </oc>
    <nc r="D9">
      <v>77029.600000000006</v>
    </nc>
  </rcc>
  <rcc rId="246" sId="1" numFmtId="4">
    <oc r="E9">
      <v>9273.9742499999993</v>
    </oc>
    <nc r="E9">
      <v>12881</v>
    </nc>
  </rcc>
  <rcc rId="247" sId="1" numFmtId="4">
    <oc r="C8">
      <v>499885</v>
    </oc>
    <nc r="C8">
      <v>632885.9</v>
    </nc>
  </rcc>
  <rcc rId="248" sId="1" numFmtId="4">
    <oc r="D8">
      <v>126808.52055</v>
    </oc>
    <nc r="D8">
      <v>591461.5</v>
    </nc>
  </rcc>
  <rcc rId="249" sId="1" numFmtId="4">
    <oc r="E8">
      <v>112145.61032000001</v>
    </oc>
    <nc r="E8">
      <v>132134.39999999999</v>
    </nc>
  </rcc>
  <rcc rId="250" sId="1" numFmtId="4">
    <oc r="C7">
      <v>19837</v>
    </oc>
    <nc r="C7">
      <v>25800.9</v>
    </nc>
  </rcc>
  <rcc rId="251" sId="1" numFmtId="4">
    <oc r="D7">
      <v>422600</v>
    </oc>
    <nc r="D7">
      <v>25800.9</v>
    </nc>
  </rcc>
  <rcc rId="252" sId="1" numFmtId="4">
    <oc r="E7">
      <v>2679.1092600000002</v>
    </oc>
    <nc r="E7">
      <v>6001.1</v>
    </nc>
  </rcc>
  <rcc rId="253" sId="1" numFmtId="4">
    <oc r="C6">
      <v>5150</v>
    </oc>
    <nc r="C6">
      <v>8416.1</v>
    </nc>
  </rcc>
  <rcc rId="254" sId="1" numFmtId="4">
    <oc r="D6">
      <v>1296</v>
    </oc>
    <nc r="D6">
      <v>7809.1</v>
    </nc>
  </rcc>
  <rcc rId="255" sId="1" numFmtId="4">
    <nc r="E6">
      <v>2855.8</v>
    </nc>
  </rcc>
  <rcc rId="256" sId="1">
    <oc r="E5">
      <f>SUM(E6:E12)</f>
    </oc>
    <nc r="E5">
      <f>SUM(E6:E12)</f>
    </nc>
  </rcc>
  <rcc rId="257" sId="1" numFmtId="4">
    <oc r="C14">
      <v>13649</v>
    </oc>
    <nc r="C14">
      <v>11340.7</v>
    </nc>
  </rcc>
  <rcc rId="258" sId="1" numFmtId="4">
    <oc r="D14">
      <v>2952.4775500000001</v>
    </oc>
    <nc r="D14">
      <v>11340.7</v>
    </nc>
  </rcc>
  <rcc rId="259" sId="1" numFmtId="4">
    <oc r="E14">
      <v>733.13</v>
    </oc>
    <nc r="E14">
      <v>1407.5</v>
    </nc>
  </rcc>
  <rcc rId="260" sId="1" numFmtId="4">
    <oc r="C15">
      <v>106974</v>
    </oc>
    <nc r="C15">
      <v>109083.6</v>
    </nc>
  </rcc>
  <rcc rId="261" sId="1" numFmtId="4">
    <oc r="D15">
      <v>25369.458449999998</v>
    </oc>
    <nc r="D15">
      <v>109083.6</v>
    </nc>
  </rcc>
  <rcc rId="262" sId="1" numFmtId="4">
    <oc r="E15">
      <v>15722.54</v>
    </oc>
    <nc r="E15">
      <v>17371.7</v>
    </nc>
  </rcc>
  <rcc rId="263" sId="1" numFmtId="4">
    <oc r="C16">
      <v>179858.9</v>
    </oc>
    <nc r="C16">
      <v>140707.29999999999</v>
    </nc>
  </rcc>
  <rcc rId="264" sId="1" numFmtId="4">
    <oc r="D16">
      <v>10151.398999999999</v>
    </oc>
    <nc r="D16">
      <v>103121.3</v>
    </nc>
  </rcc>
  <rcc rId="265" sId="1" numFmtId="4">
    <oc r="E16">
      <v>8905.7900000000009</v>
    </oc>
    <nc r="E16">
      <v>2442.8000000000002</v>
    </nc>
  </rcc>
  <rcc rId="266" sId="1" numFmtId="4">
    <oc r="C18">
      <v>52057</v>
    </oc>
    <nc r="C18">
      <v>57044</v>
    </nc>
  </rcc>
  <rcc rId="267" sId="1" numFmtId="4">
    <oc r="D18">
      <v>3057</v>
    </oc>
    <nc r="D18">
      <v>13044</v>
    </nc>
  </rcc>
  <rcc rId="268" sId="1" numFmtId="4">
    <oc r="E18">
      <v>2388.6801599999999</v>
    </oc>
    <nc r="E18">
      <v>2510</v>
    </nc>
  </rcc>
  <rcc rId="269" sId="1" numFmtId="4">
    <oc r="C19">
      <v>93766.35</v>
    </oc>
    <nc r="C19">
      <v>125718.8</v>
    </nc>
  </rcc>
  <rcc rId="270" sId="1" numFmtId="4">
    <oc r="D19">
      <v>31849</v>
    </oc>
    <nc r="D19">
      <v>125718.8</v>
    </nc>
  </rcc>
  <rcc rId="271" sId="1" numFmtId="4">
    <oc r="E19">
      <v>27212.205000000002</v>
    </oc>
    <nc r="E19">
      <v>37871.199999999997</v>
    </nc>
  </rcc>
  <rcc rId="272" sId="1" numFmtId="4">
    <oc r="C20">
      <v>1010419.7807999999</v>
    </oc>
    <nc r="C20">
      <v>994241.1</v>
    </nc>
  </rcc>
  <rcc rId="273" sId="1" numFmtId="4">
    <oc r="D20">
      <v>185102.52283999999</v>
    </oc>
    <nc r="D20">
      <v>487315.5</v>
    </nc>
  </rcc>
  <rcc rId="274" sId="1" numFmtId="4">
    <oc r="E20">
      <v>181046.72223000001</v>
    </oc>
    <nc r="E20">
      <v>89202.4</v>
    </nc>
  </rcc>
  <rcc rId="275" sId="1" numFmtId="4">
    <oc r="C21">
      <v>47498.356070000002</v>
    </oc>
    <nc r="C21">
      <v>67149.899999999994</v>
    </nc>
  </rcc>
  <rcc rId="276" sId="1" numFmtId="4">
    <oc r="D21">
      <v>7881.25</v>
    </oc>
    <nc r="D21">
      <v>65204.3</v>
    </nc>
  </rcc>
  <rcc rId="277" sId="1" numFmtId="4">
    <oc r="E21">
      <v>4802.6713300000001</v>
    </oc>
    <nc r="E21">
      <v>5156</v>
    </nc>
  </rcc>
  <rcc rId="278" sId="1" numFmtId="4">
    <oc r="C23">
      <v>265671.53000000003</v>
    </oc>
    <nc r="C23">
      <v>741250.5</v>
    </nc>
  </rcc>
  <rcc rId="279" sId="1" numFmtId="4">
    <oc r="D23">
      <v>12495</v>
    </oc>
    <nc r="D23">
      <v>245411.20000000001</v>
    </nc>
  </rcc>
  <rcc rId="280" sId="1" numFmtId="4">
    <oc r="E23">
      <v>11715.09</v>
    </oc>
    <nc r="E23">
      <v>13365.5</v>
    </nc>
  </rcc>
  <rcc rId="281" sId="1" numFmtId="4">
    <oc r="C24">
      <v>911691.52</v>
    </oc>
    <nc r="C24">
      <v>1685553.7</v>
    </nc>
  </rcc>
  <rcc rId="282" sId="1" numFmtId="4">
    <oc r="D24">
      <v>22393.766339999998</v>
    </oc>
    <nc r="D24">
      <v>968517</v>
    </nc>
  </rcc>
  <rcc rId="283" sId="1" numFmtId="4">
    <oc r="E24">
      <v>22172.11</v>
    </oc>
    <nc r="E24">
      <v>0</v>
    </nc>
  </rcc>
  <rcc rId="284" sId="1" numFmtId="4">
    <oc r="C25">
      <v>2983638.54</v>
    </oc>
    <nc r="C25">
      <v>3072103.9</v>
    </nc>
  </rcc>
  <rcc rId="285" sId="1" numFmtId="4">
    <oc r="D25">
      <v>468514.99293000001</v>
    </oc>
    <nc r="D25">
      <v>2231293.1</v>
    </nc>
  </rcc>
  <rcc rId="286" sId="1" numFmtId="4">
    <oc r="E25">
      <v>410432.43</v>
    </oc>
    <nc r="E25">
      <v>469215.7</v>
    </nc>
  </rcc>
  <rcc rId="287" sId="1" numFmtId="4">
    <oc r="C26">
      <v>208813</v>
    </oc>
    <nc r="C26">
      <v>131569.29999999999</v>
    </nc>
  </rcc>
  <rcc rId="288" sId="1" numFmtId="4">
    <oc r="D26">
      <v>57541.976000000002</v>
    </oc>
    <nc r="D26">
      <v>131569.29999999999</v>
    </nc>
  </rcc>
  <rcc rId="289" sId="1" numFmtId="4">
    <oc r="E26">
      <v>32728.92</v>
    </oc>
    <nc r="E26">
      <v>9920</v>
    </nc>
  </rcc>
  <rcc rId="290" sId="1" numFmtId="4">
    <oc r="C28">
      <v>34669.74</v>
    </oc>
    <nc r="C28">
      <v>13556.9</v>
    </nc>
  </rcc>
  <rcc rId="291" sId="1" numFmtId="4">
    <oc r="D28">
      <v>5096.0742799999998</v>
    </oc>
    <nc r="D28">
      <v>800</v>
    </nc>
  </rcc>
  <rcc rId="292" sId="1" numFmtId="4">
    <oc r="E28">
      <v>5092.8100000000004</v>
    </oc>
    <nc r="E28">
      <v>0</v>
    </nc>
  </rcc>
  <rcc rId="293" sId="1" numFmtId="4">
    <oc r="C30">
      <v>3606836.2</v>
    </oc>
    <nc r="C30">
      <v>4005257.5</v>
    </nc>
  </rcc>
  <rcc rId="294" sId="1" numFmtId="4">
    <oc r="D30">
      <v>874711.53862000001</v>
    </oc>
    <nc r="D30">
      <v>1148580.1000000001</v>
    </nc>
  </rcc>
  <rcc rId="295" sId="1" numFmtId="4">
    <oc r="E30">
      <v>612992.27</v>
    </oc>
    <nc r="E30">
      <v>720944.2</v>
    </nc>
  </rcc>
  <rcc rId="296" sId="1" numFmtId="4">
    <oc r="C31">
      <v>7280973.6200000001</v>
    </oc>
    <nc r="C31">
      <v>8742856.6999999993</v>
    </nc>
  </rcc>
  <rcc rId="297" sId="1" numFmtId="4">
    <oc r="D31">
      <v>1816404.6353800001</v>
    </oc>
    <nc r="D31">
      <v>3051826</v>
    </nc>
  </rcc>
  <rcc rId="298" sId="1" numFmtId="4">
    <oc r="E31">
      <v>1120088.8500000001</v>
    </oc>
    <nc r="E31">
      <v>1573772.7</v>
    </nc>
  </rcc>
  <rcc rId="299" sId="1" numFmtId="4">
    <oc r="C32">
      <v>511549.5</v>
    </oc>
    <nc r="C32">
      <v>537226.6</v>
    </nc>
  </rcc>
  <rcc rId="300" sId="1" numFmtId="4">
    <oc r="D32">
      <v>141563.82999999999</v>
    </oc>
    <nc r="D32">
      <v>392549.8</v>
    </nc>
  </rcc>
  <rcc rId="301" sId="1" numFmtId="4">
    <oc r="E32">
      <v>118130.46</v>
    </oc>
    <nc r="E32">
      <v>131573.9</v>
    </nc>
  </rcc>
  <rcc rId="302" sId="1" numFmtId="4">
    <oc r="C33">
      <v>1963</v>
    </oc>
    <nc r="C33">
      <v>2597</v>
    </nc>
  </rcc>
  <rcc rId="303" sId="1" numFmtId="4">
    <oc r="D33">
      <v>460.1</v>
    </oc>
    <nc r="D33">
      <v>2597</v>
    </nc>
  </rcc>
  <rcc rId="304" sId="1" numFmtId="4">
    <oc r="E33">
      <v>171.09</v>
    </oc>
    <nc r="E33">
      <v>183.5</v>
    </nc>
  </rcc>
  <rcc rId="305" sId="1" numFmtId="4">
    <oc r="C34">
      <v>91902</v>
    </oc>
    <nc r="C34">
      <v>92744</v>
    </nc>
  </rcc>
  <rcc rId="306" sId="1" numFmtId="4">
    <oc r="D34">
      <v>8592</v>
    </oc>
    <nc r="D34">
      <v>78381</v>
    </nc>
  </rcc>
  <rcc rId="307" sId="1" numFmtId="4">
    <oc r="E34">
      <v>6800</v>
    </oc>
    <nc r="E34">
      <v>7266</v>
    </nc>
  </rcc>
  <rcc rId="308" sId="1" numFmtId="4">
    <oc r="C35">
      <v>82770.67</v>
    </oc>
    <nc r="C35">
      <v>103440.3</v>
    </nc>
  </rcc>
  <rcc rId="309" sId="1" numFmtId="4">
    <oc r="D35">
      <v>23955.7</v>
    </oc>
    <nc r="D35">
      <v>96016.9</v>
    </nc>
  </rcc>
  <rcc rId="310" sId="1" numFmtId="4">
    <oc r="E35">
      <v>17228.14</v>
    </oc>
    <nc r="E35">
      <v>22169.7</v>
    </nc>
  </rcc>
  <rcc rId="311" sId="1" numFmtId="4">
    <oc r="C37">
      <v>843910.34</v>
    </oc>
    <nc r="C37">
      <v>646270.4</v>
    </nc>
  </rcc>
  <rcc rId="312" sId="1" numFmtId="4">
    <oc r="D37">
      <v>211135.57432000001</v>
    </oc>
    <nc r="D37">
      <v>645227.4</v>
    </nc>
  </rcc>
  <rcc rId="313" sId="1" numFmtId="4">
    <oc r="E37">
      <v>203725.64</v>
    </oc>
    <nc r="E37">
      <v>149901.6</v>
    </nc>
  </rcc>
  <rcc rId="314" sId="1" numFmtId="4">
    <oc r="C38">
      <v>26986</v>
    </oc>
    <nc r="C38">
      <v>29524.2</v>
    </nc>
  </rcc>
  <rcc rId="315" sId="1" numFmtId="4">
    <oc r="D38">
      <v>7924</v>
    </oc>
    <nc r="D38">
      <v>29524.2</v>
    </nc>
  </rcc>
  <rcc rId="316" sId="1" numFmtId="4">
    <oc r="E38">
      <v>5073.01</v>
    </oc>
    <nc r="E38">
      <v>4309.7</v>
    </nc>
  </rcc>
  <rcc rId="317" sId="1" numFmtId="4">
    <oc r="C40">
      <v>23557</v>
    </oc>
    <nc r="C40">
      <v>8948</v>
    </nc>
  </rcc>
  <rcc rId="318" sId="1" numFmtId="4">
    <oc r="D40">
      <v>6287</v>
    </oc>
    <nc r="D40">
      <v>8948</v>
    </nc>
  </rcc>
  <rcc rId="319" sId="1" numFmtId="4">
    <oc r="E40">
      <v>2726.25</v>
    </oc>
    <nc r="E40">
      <v>973.5</v>
    </nc>
  </rcc>
  <rcc rId="320" sId="1" numFmtId="4">
    <oc r="D42">
      <v>4214</v>
    </oc>
    <nc r="D42">
      <v>16796</v>
    </nc>
  </rcc>
  <rcc rId="321" sId="1" numFmtId="4">
    <oc r="E42">
      <v>3711.92</v>
    </oc>
    <nc r="E42">
      <v>2552.3000000000002</v>
    </nc>
  </rcc>
  <rcc rId="322" sId="1" numFmtId="4">
    <oc r="C43">
      <v>77020</v>
    </oc>
    <nc r="C43">
      <v>53787</v>
    </nc>
  </rcc>
  <rcc rId="323" sId="1" numFmtId="4">
    <oc r="D43">
      <v>21219.625</v>
    </oc>
    <nc r="D43">
      <v>53787</v>
    </nc>
  </rcc>
  <rcc rId="324" sId="1" numFmtId="4">
    <oc r="E43">
      <v>18172.12</v>
    </oc>
    <nc r="E43">
      <v>9458.9</v>
    </nc>
  </rcc>
  <rcc rId="325" sId="1" numFmtId="4">
    <oc r="C44">
      <v>208038.6</v>
    </oc>
    <nc r="C44">
      <v>221453.2</v>
    </nc>
  </rcc>
  <rcc rId="326" sId="1" numFmtId="4">
    <oc r="D44">
      <v>50832.65</v>
    </oc>
    <nc r="D44">
      <v>62230.1</v>
    </nc>
  </rcc>
  <rcc rId="327" sId="1" numFmtId="4">
    <oc r="E44">
      <v>28720.91</v>
    </oc>
    <nc r="E44">
      <v>45924.800000000003</v>
    </nc>
  </rcc>
  <rcv guid="{747B123C-7BD1-4A36-BD5A-675EA7B79E1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" sId="1" numFmtId="4">
    <oc r="C46">
      <v>406767</v>
    </oc>
    <nc r="C46">
      <v>409018.5</v>
    </nc>
  </rcc>
  <rcc rId="329" sId="1" numFmtId="4">
    <oc r="D46">
      <v>96873.7</v>
    </oc>
    <nc r="D46">
      <v>409018.5</v>
    </nc>
  </rcc>
  <rcc rId="330" sId="1" numFmtId="4">
    <oc r="E46">
      <v>96873.7</v>
    </oc>
    <nc r="E46">
      <v>101785.8</v>
    </nc>
  </rcc>
  <rcc rId="331" sId="1" numFmtId="4">
    <oc r="C47">
      <v>113210</v>
    </oc>
    <nc r="C47">
      <v>138538</v>
    </nc>
  </rcc>
  <rcc rId="332" sId="1" numFmtId="4">
    <oc r="D47">
      <v>30511.115000000002</v>
    </oc>
    <nc r="D47">
      <v>138538</v>
    </nc>
  </rcc>
  <rcc rId="333" sId="1" numFmtId="4">
    <oc r="E47">
      <v>30389.11</v>
    </oc>
    <nc r="E47">
      <v>53865.4</v>
    </nc>
  </rcc>
  <rcc rId="334" sId="1" numFmtId="4">
    <oc r="C48">
      <v>115953</v>
    </oc>
    <nc r="C48">
      <v>113487</v>
    </nc>
  </rcc>
  <rcc rId="335" sId="1" numFmtId="4">
    <oc r="D48">
      <v>22208.799999999999</v>
    </oc>
    <nc r="D48">
      <v>113487</v>
    </nc>
  </rcc>
  <rcc rId="336" sId="1" numFmtId="4">
    <oc r="E48">
      <v>21458.799999999999</v>
    </oc>
    <nc r="E48">
      <v>21867.599999999999</v>
    </nc>
  </rcc>
  <rcc rId="337" sId="1" numFmtId="4">
    <oc r="C50">
      <v>31110</v>
    </oc>
    <nc r="C50">
      <v>30330</v>
    </nc>
  </rcc>
  <rcc rId="338" sId="1" numFmtId="4">
    <oc r="D50">
      <v>7531.5</v>
    </oc>
    <nc r="D50">
      <v>30330</v>
    </nc>
  </rcc>
  <rcc rId="339" sId="1" numFmtId="4">
    <oc r="E50">
      <v>7444.64</v>
    </oc>
    <nc r="E50">
      <v>7379.8</v>
    </nc>
  </rcc>
  <rcc rId="340" sId="1" numFmtId="4">
    <oc r="C51">
      <v>23000</v>
    </oc>
    <nc r="C51">
      <v>22200</v>
    </nc>
  </rcc>
  <rcc rId="341" sId="1" numFmtId="4">
    <oc r="D51">
      <v>636</v>
    </oc>
    <nc r="D51">
      <v>22200</v>
    </nc>
  </rcc>
  <rcc rId="342" sId="1" numFmtId="4">
    <oc r="E51">
      <v>635.11</v>
    </oc>
    <nc r="E51">
      <v>852</v>
    </nc>
  </rcc>
  <rcc rId="343" sId="1" numFmtId="4">
    <oc r="C52">
      <v>7425</v>
    </oc>
    <nc r="C52">
      <v>6600</v>
    </nc>
  </rcc>
  <rcc rId="344" sId="1" numFmtId="4">
    <oc r="D52">
      <v>690</v>
    </oc>
    <nc r="D52">
      <v>6600</v>
    </nc>
  </rcc>
  <rcc rId="345" sId="1" numFmtId="4">
    <oc r="E52">
      <v>380.6</v>
    </oc>
    <nc r="E52">
      <v>357.4</v>
    </nc>
  </rcc>
  <rcc rId="346" sId="1" numFmtId="4">
    <oc r="C54">
      <v>52013</v>
    </oc>
    <nc r="C54">
      <v>99000</v>
    </nc>
  </rcc>
  <rcc rId="347" sId="1" numFmtId="4">
    <oc r="D54">
      <v>0</v>
    </oc>
    <nc r="D54">
      <v>99000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C50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50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50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C51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51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51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C52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52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52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C46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46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46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C47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47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47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C48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D48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E48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" sId="1" numFmtId="4">
    <oc r="C6">
      <v>8416.1</v>
    </oc>
    <nc r="C6">
      <v>8416.125</v>
    </nc>
  </rcc>
  <rcc rId="349" sId="1" numFmtId="4">
    <oc r="C8">
      <v>632885.9</v>
    </oc>
    <nc r="C8">
      <v>632885.92177999998</v>
    </nc>
  </rcc>
  <rcc rId="350" sId="1" numFmtId="4">
    <oc r="C9">
      <v>77029.600000000006</v>
    </oc>
    <nc r="C9">
      <v>77029.570000000007</v>
    </nc>
  </rcc>
  <rcc rId="351" sId="1" numFmtId="4">
    <oc r="C12">
      <v>1326451.2</v>
    </oc>
    <nc r="C12">
      <v>1326451.2394900001</v>
    </nc>
  </rcc>
  <rcc rId="352" sId="1" numFmtId="4">
    <oc r="D6">
      <v>7809.1</v>
    </oc>
    <nc r="D6">
      <v>7809.125</v>
    </nc>
  </rcc>
  <rcc rId="353" sId="1" numFmtId="4">
    <oc r="E6">
      <v>2855.8</v>
    </oc>
    <nc r="E6">
      <v>2855.7624300000002</v>
    </nc>
  </rcc>
  <rcc rId="354" sId="1" numFmtId="4">
    <oc r="E7">
      <v>6001.1</v>
    </oc>
    <nc r="E7">
      <v>6001.0786900000003</v>
    </nc>
  </rcc>
  <rcc rId="355" sId="1" numFmtId="4">
    <oc r="D8">
      <v>591461.5</v>
    </oc>
    <nc r="D8">
      <v>591461.45398999995</v>
    </nc>
  </rcc>
  <rcc rId="356" sId="1" numFmtId="4">
    <oc r="E8">
      <v>132134.39999999999</v>
    </oc>
    <nc r="E8">
      <v>132134.39027999999</v>
    </nc>
  </rcc>
  <rcc rId="357" sId="1" numFmtId="4">
    <oc r="D9">
      <v>77029.600000000006</v>
    </oc>
    <nc r="D9">
      <v>77029.570000000007</v>
    </nc>
  </rcc>
  <rcc rId="358" sId="1" numFmtId="4">
    <oc r="E9">
      <v>12881</v>
    </oc>
    <nc r="E9">
      <v>12880.99337</v>
    </nc>
  </rcc>
  <rcc rId="359" sId="1" numFmtId="4">
    <oc r="D12">
      <v>908178</v>
    </oc>
    <nc r="D12">
      <v>908178.02619999996</v>
    </nc>
  </rcc>
  <rcc rId="360" sId="1" numFmtId="4">
    <oc r="E12">
      <v>177389.2</v>
    </oc>
    <nc r="E12">
      <v>177389.16209999999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1" numFmtId="4">
    <oc r="C14">
      <v>11340.7</v>
    </oc>
    <nc r="C14">
      <v>11340.687</v>
    </nc>
  </rcc>
  <rcc rId="362" sId="1" numFmtId="4">
    <oc r="D14">
      <v>11340.7</v>
    </oc>
    <nc r="D14">
      <v>11340.687</v>
    </nc>
  </rcc>
  <rcc rId="363" sId="1" numFmtId="4">
    <oc r="E14">
      <v>1407.5</v>
    </oc>
    <nc r="E14">
      <v>1407.4791</v>
    </nc>
  </rcc>
  <rcc rId="364" sId="1" numFmtId="4">
    <oc r="C15">
      <v>109083.6</v>
    </oc>
    <nc r="C15">
      <v>109083.58</v>
    </nc>
  </rcc>
  <rcc rId="365" sId="1" numFmtId="4">
    <oc r="D15">
      <v>109083.6</v>
    </oc>
    <nc r="D15">
      <v>109083.58</v>
    </nc>
  </rcc>
  <rcc rId="366" sId="1" numFmtId="4">
    <oc r="E15">
      <v>17371.7</v>
    </oc>
    <nc r="E15">
      <v>17371.684939999999</v>
    </nc>
  </rcc>
  <rcc rId="367" sId="1" numFmtId="4">
    <oc r="C16">
      <v>140707.29999999999</v>
    </oc>
    <nc r="C16">
      <v>140707.33300000001</v>
    </nc>
  </rcc>
  <rcc rId="368" sId="1" numFmtId="4">
    <oc r="D16">
      <v>103121.3</v>
    </oc>
    <nc r="D16">
      <v>103121.333</v>
    </nc>
  </rcc>
  <rcc rId="369" sId="1" numFmtId="4">
    <oc r="E16">
      <v>2442.8000000000002</v>
    </oc>
    <nc r="E16">
      <v>2442.81612</v>
    </nc>
  </rcc>
  <rcc rId="370" sId="1" numFmtId="4">
    <oc r="D18">
      <v>13044</v>
    </oc>
    <nc r="D18">
      <v>13044.9997</v>
    </nc>
  </rcc>
  <rcc rId="371" sId="1" numFmtId="4">
    <oc r="E18">
      <v>2510</v>
    </oc>
    <nc r="E18">
      <v>2510.0087400000002</v>
    </nc>
  </rcc>
  <rcc rId="372" sId="1" numFmtId="4">
    <oc r="C19">
      <v>125718.8</v>
    </oc>
    <nc r="C19">
      <v>125718.75</v>
    </nc>
  </rcc>
  <rcc rId="373" sId="1" numFmtId="4">
    <oc r="D19">
      <v>125718.8</v>
    </oc>
    <nc r="D19">
      <v>125718.75</v>
    </nc>
  </rcc>
  <rcc rId="374" sId="1" numFmtId="4">
    <oc r="E19">
      <v>37871.199999999997</v>
    </oc>
    <nc r="E19">
      <v>37871.224179999997</v>
    </nc>
  </rcc>
  <rcc rId="375" sId="1" numFmtId="4">
    <oc r="C20">
      <v>994241.1</v>
    </oc>
    <nc r="C20">
      <v>994241.09219999996</v>
    </nc>
  </rcc>
  <rcc rId="376" sId="1" numFmtId="4">
    <oc r="D20">
      <v>487315.5</v>
    </oc>
    <nc r="D20">
      <v>487315.52033999999</v>
    </nc>
  </rcc>
  <rcc rId="377" sId="1" numFmtId="4">
    <oc r="E20">
      <v>89202.4</v>
    </oc>
    <nc r="E20">
      <v>89202.354569999996</v>
    </nc>
  </rcc>
  <rcc rId="378" sId="1" numFmtId="4">
    <oc r="C21">
      <v>67149.899999999994</v>
    </oc>
    <nc r="C21">
      <v>67149.942540000004</v>
    </nc>
  </rcc>
  <rcc rId="379" sId="1" numFmtId="4">
    <oc r="D21">
      <v>65204.3</v>
    </oc>
    <nc r="D21">
      <v>65204.266380000001</v>
    </nc>
  </rcc>
  <rcc rId="380" sId="1" numFmtId="4">
    <oc r="E21">
      <v>5156</v>
    </oc>
    <nc r="E21">
      <v>5155.9986600000002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 numFmtId="4">
    <oc r="D18">
      <v>13044.9997</v>
    </oc>
    <nc r="D18">
      <v>13043.9997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" sId="1" numFmtId="4">
    <oc r="C23">
      <v>741250.5</v>
    </oc>
    <nc r="C23">
      <v>741250.49213999999</v>
    </nc>
  </rcc>
  <rcc rId="383" sId="1" numFmtId="4">
    <oc r="D23">
      <v>245411.20000000001</v>
    </oc>
    <nc r="D23">
      <v>245411.19307000001</v>
    </nc>
  </rcc>
  <rcc rId="384" sId="1" numFmtId="4">
    <oc r="E23">
      <v>13365.5</v>
    </oc>
    <nc r="E23">
      <v>13365.515579999999</v>
    </nc>
  </rcc>
  <rcc rId="385" sId="1" numFmtId="4">
    <oc r="C24">
      <v>1685553.7</v>
    </oc>
    <nc r="C24">
      <v>1685553.7274100001</v>
    </nc>
  </rcc>
  <rcc rId="386" sId="1" numFmtId="4">
    <oc r="D24">
      <v>968517</v>
    </oc>
    <nc r="D24">
      <v>968517.02740999998</v>
    </nc>
  </rcc>
  <rcc rId="387" sId="1" numFmtId="4">
    <oc r="C25">
      <v>3072103.9</v>
    </oc>
    <nc r="C25">
      <v>3072103.91561</v>
    </nc>
  </rcc>
  <rcc rId="388" sId="1" numFmtId="4">
    <oc r="D25">
      <v>2231293.1</v>
    </oc>
    <nc r="D25">
      <v>2231293.0858499999</v>
    </nc>
  </rcc>
  <rcc rId="389" sId="1" numFmtId="4">
    <oc r="E25">
      <v>469215.7</v>
    </oc>
    <nc r="E25">
      <v>469215.70769000001</v>
    </nc>
  </rcc>
  <rcc rId="390" sId="1" numFmtId="4">
    <oc r="C26">
      <v>131569.29999999999</v>
    </oc>
    <nc r="C26">
      <v>131569.28</v>
    </nc>
  </rcc>
  <rcc rId="391" sId="1" numFmtId="4">
    <oc r="D26">
      <v>131569.29999999999</v>
    </oc>
    <nc r="D26">
      <v>131569.28</v>
    </nc>
  </rcc>
  <rcc rId="392" sId="1" numFmtId="4">
    <oc r="E26">
      <v>9920</v>
    </oc>
    <nc r="E26">
      <v>9919.9637999999995</v>
    </nc>
  </rcc>
  <rcc rId="393" sId="1" numFmtId="4">
    <oc r="C28">
      <v>13556.9</v>
    </oc>
    <nc r="C28">
      <v>13556.92</v>
    </nc>
  </rcc>
  <rcc rId="394" sId="1" numFmtId="4">
    <oc r="C30">
      <v>4005257.5</v>
    </oc>
    <nc r="C30">
      <v>4005257.5027299998</v>
    </nc>
  </rcc>
  <rcc rId="395" sId="1" numFmtId="4">
    <oc r="D30">
      <v>1148580.1000000001</v>
    </oc>
    <nc r="D30">
      <v>1148580.0958499999</v>
    </nc>
  </rcc>
  <rcc rId="396" sId="1" numFmtId="4">
    <oc r="E30">
      <v>720944.2</v>
    </oc>
    <nc r="E30">
      <v>720944.22433</v>
    </nc>
  </rcc>
  <rcc rId="397" sId="1" numFmtId="4">
    <oc r="C31">
      <v>8742856.6999999993</v>
    </oc>
    <nc r="C31">
      <v>8742856.6546800006</v>
    </nc>
  </rcc>
  <rcc rId="398" sId="1" numFmtId="4">
    <oc r="D31">
      <v>3051826</v>
    </oc>
    <nc r="D31">
      <v>3051825.9511799999</v>
    </nc>
  </rcc>
  <rcc rId="399" sId="1" numFmtId="4">
    <oc r="E31">
      <v>1573772.7</v>
    </oc>
    <nc r="E31">
      <v>1573772.7402300001</v>
    </nc>
  </rcc>
  <rcc rId="400" sId="1" numFmtId="4">
    <oc r="C32">
      <v>537226.6</v>
    </oc>
    <nc r="C32">
      <v>537226.56486000004</v>
    </nc>
  </rcc>
  <rcc rId="401" sId="1" numFmtId="4">
    <oc r="D32">
      <v>392549.8</v>
    </oc>
    <nc r="D32">
      <v>392549.81485999998</v>
    </nc>
  </rcc>
  <rcc rId="402" sId="1" numFmtId="4">
    <oc r="E32">
      <v>131573.9</v>
    </oc>
    <nc r="E32">
      <v>131573.85824</v>
    </nc>
  </rcc>
  <rcc rId="403" sId="1" numFmtId="4">
    <oc r="C34">
      <v>92744</v>
    </oc>
    <nc r="C34">
      <v>92743.95</v>
    </nc>
  </rcc>
  <rcc rId="404" sId="1" numFmtId="4">
    <oc r="D34">
      <v>78381</v>
    </oc>
    <nc r="D34">
      <v>78380.95</v>
    </nc>
  </rcc>
  <rcc rId="405" sId="1" numFmtId="4">
    <oc r="C35">
      <v>103440.3</v>
    </oc>
    <nc r="C35">
      <v>103440.31109</v>
    </nc>
  </rcc>
  <rcc rId="406" sId="1" numFmtId="4">
    <oc r="D35">
      <v>96016.9</v>
    </oc>
    <nc r="D35">
      <v>96016.913</v>
    </nc>
  </rcc>
  <rcc rId="407" sId="1" numFmtId="4">
    <oc r="E35">
      <v>22169.7</v>
    </oc>
    <nc r="E35">
      <v>22169.688419999999</v>
    </nc>
  </rcc>
  <rcc rId="408" sId="1" numFmtId="4">
    <oc r="C37">
      <v>646270.4</v>
    </oc>
    <nc r="C37">
      <v>646270.38366000005</v>
    </nc>
  </rcc>
  <rcc rId="409" sId="1" numFmtId="4">
    <oc r="D37">
      <v>645227.4</v>
    </oc>
    <nc r="D37">
      <v>645227.40373999998</v>
    </nc>
  </rcc>
  <rcc rId="410" sId="1" numFmtId="4">
    <oc r="E37">
      <v>149901.6</v>
    </oc>
    <nc r="E37">
      <v>149901.60881999999</v>
    </nc>
  </rcc>
  <rcc rId="411" sId="1" numFmtId="4">
    <oc r="C38">
      <v>29524.2</v>
    </oc>
    <nc r="C38">
      <v>29524.17</v>
    </nc>
  </rcc>
  <rcc rId="412" sId="1" numFmtId="4">
    <oc r="D38">
      <v>29524.2</v>
    </oc>
    <nc r="D38">
      <v>29524.17</v>
    </nc>
  </rcc>
  <rcc rId="413" sId="1" numFmtId="4">
    <oc r="E38">
      <v>4309.7</v>
    </oc>
    <nc r="E38">
      <v>4309.6724800000002</v>
    </nc>
  </rcc>
  <rcc rId="414" sId="1" numFmtId="4">
    <oc r="E40">
      <v>973.5</v>
    </oc>
    <nc r="E40">
      <v>973.51808000000005</v>
    </nc>
  </rcc>
  <rcc rId="415" sId="1" numFmtId="4">
    <oc r="E42">
      <v>2552.3000000000002</v>
    </oc>
    <nc r="E42">
      <v>2552.2533199999998</v>
    </nc>
  </rcc>
  <rcc rId="416" sId="1" numFmtId="4">
    <oc r="E43">
      <v>9458.9</v>
    </oc>
    <nc r="E43">
      <v>9458.9371300000003</v>
    </nc>
  </rcc>
  <rcc rId="417" sId="1" numFmtId="4">
    <oc r="D44">
      <v>62230.1</v>
    </oc>
    <nc r="D44">
      <v>62230.122029999999</v>
    </nc>
  </rcc>
  <rcc rId="418" sId="1" numFmtId="4">
    <oc r="E44">
      <v>45924.800000000003</v>
    </oc>
    <nc r="E44">
      <v>45924.766380000001</v>
    </nc>
  </rcc>
  <rcc rId="419" sId="1" numFmtId="4">
    <oc r="E46">
      <v>101785.8</v>
    </oc>
    <nc r="E46">
      <v>101785.817</v>
    </nc>
  </rcc>
  <rcc rId="420" sId="1" numFmtId="4">
    <oc r="E47">
      <v>53865.4</v>
    </oc>
    <nc r="E47">
      <v>53865.449520000002</v>
    </nc>
  </rcc>
  <rcc rId="421" sId="1" numFmtId="4">
    <oc r="E48">
      <v>21867.599999999999</v>
    </oc>
    <nc r="E48">
      <v>21867.578000000001</v>
    </nc>
  </rcc>
  <rcc rId="422" sId="1" numFmtId="4">
    <oc r="E52">
      <v>357.4</v>
    </oc>
    <nc r="E52">
      <v>357.39839999999998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3" sId="1">
    <oc r="G5">
      <f>E5/C5</f>
    </oc>
    <nc r="G5">
      <f>E5/C5</f>
    </nc>
  </rcc>
  <rcc rId="424" sId="1">
    <oc r="F5">
      <f>E5/D5</f>
    </oc>
    <nc r="F5">
      <f>E5/D5</f>
    </nc>
  </rcc>
  <rfmt sheetId="1" s="1" sqref="H46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H47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H48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H50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H51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="1" sqref="H52" start="0" length="0">
    <dxf>
      <font>
        <sz val="10"/>
        <color rgb="FFFF0000"/>
        <name val="Times New Roman"/>
        <scheme val="none"/>
      </font>
      <numFmt numFmtId="166" formatCode="##,##0.00;[Red]\-##,##0.00;0.00;@"/>
      <fill>
        <patternFill patternType="none">
          <bgColor indexed="65"/>
        </patternFill>
      </fill>
      <alignment horizontal="right" wrapText="1" readingOrder="0"/>
    </dxf>
  </rfmt>
  <rfmt sheetId="1" sqref="C4:E54" start="0" length="2147483647">
    <dxf>
      <font>
        <color auto="1"/>
      </font>
    </dxf>
  </rfmt>
  <rfmt sheetId="1" sqref="C4:E54">
    <dxf>
      <alignment horizontal="general" readingOrder="0"/>
    </dxf>
  </rfmt>
  <rfmt sheetId="1" sqref="C4:E54">
    <dxf>
      <alignment horizontal="center" readingOrder="0"/>
    </dxf>
  </rfmt>
  <rfmt sheetId="1" sqref="H6:H54">
    <dxf>
      <alignment horizontal="center" readingOrder="0"/>
    </dxf>
  </rfmt>
  <rfmt sheetId="1" sqref="H46:H53" start="0" length="2147483647">
    <dxf>
      <font>
        <color auto="1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DB37124-CBFD-4EA9-92CD-5F445F50B20A}" name="Чегодаева Анна Александровна" id="-423177992" dateTime="2023-05-18T09:02:1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Normal="70" zoomScaleSheetLayoutView="70" workbookViewId="0">
      <selection activeCell="M5" sqref="M5"/>
    </sheetView>
  </sheetViews>
  <sheetFormatPr defaultColWidth="9.140625" defaultRowHeight="12.75" x14ac:dyDescent="0.2"/>
  <cols>
    <col min="1" max="1" width="23" style="1" customWidth="1"/>
    <col min="2" max="2" width="54.28515625" style="1" customWidth="1"/>
    <col min="3" max="9" width="15.42578125" style="1" customWidth="1"/>
    <col min="10" max="16384" width="9.140625" style="1"/>
  </cols>
  <sheetData>
    <row r="1" spans="1:16" ht="43.5" customHeight="1" x14ac:dyDescent="0.25">
      <c r="A1" s="20" t="s">
        <v>110</v>
      </c>
      <c r="B1" s="20"/>
      <c r="C1" s="20"/>
      <c r="D1" s="20"/>
      <c r="E1" s="20"/>
      <c r="F1" s="20"/>
      <c r="G1" s="20"/>
      <c r="H1" s="20"/>
      <c r="I1" s="20"/>
    </row>
    <row r="3" spans="1:16" ht="76.5" x14ac:dyDescent="0.2">
      <c r="A3" s="2" t="s">
        <v>29</v>
      </c>
      <c r="B3" s="2" t="s">
        <v>30</v>
      </c>
      <c r="C3" s="2" t="s">
        <v>106</v>
      </c>
      <c r="D3" s="2" t="s">
        <v>105</v>
      </c>
      <c r="E3" s="3" t="s">
        <v>104</v>
      </c>
      <c r="F3" s="3" t="s">
        <v>107</v>
      </c>
      <c r="G3" s="3" t="s">
        <v>108</v>
      </c>
      <c r="H3" s="3" t="s">
        <v>103</v>
      </c>
      <c r="I3" s="3" t="s">
        <v>109</v>
      </c>
      <c r="L3" s="13"/>
      <c r="M3" s="13"/>
      <c r="N3" s="13"/>
      <c r="O3" s="13"/>
      <c r="P3" s="13"/>
    </row>
    <row r="4" spans="1:16" x14ac:dyDescent="0.2">
      <c r="A4" s="4"/>
      <c r="B4" s="5" t="s">
        <v>0</v>
      </c>
      <c r="C4" s="17">
        <f>C5+C13+C17+C22+C27+C29+C36+C39+C41+C45+C49+C53</f>
        <v>24544977.713189997</v>
      </c>
      <c r="D4" s="17">
        <f>D5+D13+D17+D22+D27+D29+D36+D39+D41+D45+D49+D53</f>
        <v>12533334.718599999</v>
      </c>
      <c r="E4" s="18">
        <f>E5+E13+E17+E22+E27+E29+E36+E39+E41+E45+E49+E53</f>
        <v>3834862.9505999996</v>
      </c>
      <c r="F4" s="6">
        <f>E4/D4</f>
        <v>0.30597307394247603</v>
      </c>
      <c r="G4" s="6">
        <f>E4/C4</f>
        <v>0.15623819240785941</v>
      </c>
      <c r="H4" s="19">
        <f>H5+H13+H17+H22+H27+H29+H36+H39+H41+H45+H49+H53</f>
        <v>3276697.6425500005</v>
      </c>
      <c r="I4" s="6">
        <f>(E4-H4)/H4</f>
        <v>0.17034385498431959</v>
      </c>
      <c r="L4" s="13"/>
      <c r="M4" s="13"/>
      <c r="N4" s="13"/>
      <c r="O4" s="13"/>
      <c r="P4" s="13"/>
    </row>
    <row r="5" spans="1:16" x14ac:dyDescent="0.2">
      <c r="A5" s="8" t="s">
        <v>51</v>
      </c>
      <c r="B5" s="8" t="s">
        <v>31</v>
      </c>
      <c r="C5" s="9">
        <f>SUM(C6:C12)</f>
        <v>2115583.7562699998</v>
      </c>
      <c r="D5" s="9">
        <f>SUM(D6:D12)</f>
        <v>1635279.07519</v>
      </c>
      <c r="E5" s="9">
        <f>SUM(E6:E12)</f>
        <v>331261.38686999999</v>
      </c>
      <c r="F5" s="6">
        <f>E5/D5</f>
        <v>0.20257177621594122</v>
      </c>
      <c r="G5" s="6">
        <f>E5/C5</f>
        <v>0.15658155149293129</v>
      </c>
      <c r="H5" s="9">
        <f>SUM(H6:H12)</f>
        <v>259021.92382999999</v>
      </c>
      <c r="I5" s="6">
        <f t="shared" ref="I5:I52" si="0">(E5-H5)/H5</f>
        <v>0.2788932379616324</v>
      </c>
      <c r="L5" s="13"/>
      <c r="M5" s="13"/>
      <c r="N5" s="13"/>
      <c r="O5" s="13"/>
      <c r="P5" s="13"/>
    </row>
    <row r="6" spans="1:16" ht="25.5" x14ac:dyDescent="0.2">
      <c r="A6" s="10" t="s">
        <v>52</v>
      </c>
      <c r="B6" s="10" t="s">
        <v>32</v>
      </c>
      <c r="C6" s="11">
        <v>8416.125</v>
      </c>
      <c r="D6" s="11">
        <v>7809.125</v>
      </c>
      <c r="E6" s="11">
        <v>2855.7624300000002</v>
      </c>
      <c r="F6" s="6">
        <f t="shared" ref="F6:F52" si="1">E6/D6</f>
        <v>0.36569557152689963</v>
      </c>
      <c r="G6" s="6">
        <f t="shared" ref="G6:G54" si="2">E6/C6</f>
        <v>0.33932034398253358</v>
      </c>
      <c r="H6" s="22">
        <v>0</v>
      </c>
      <c r="I6" s="23">
        <v>0</v>
      </c>
      <c r="L6" s="21"/>
      <c r="M6" s="21"/>
      <c r="N6" s="21"/>
      <c r="O6" s="21"/>
      <c r="P6" s="13"/>
    </row>
    <row r="7" spans="1:16" ht="25.5" x14ac:dyDescent="0.2">
      <c r="A7" s="10" t="s">
        <v>53</v>
      </c>
      <c r="B7" s="10" t="s">
        <v>33</v>
      </c>
      <c r="C7" s="11">
        <v>25800.9</v>
      </c>
      <c r="D7" s="11">
        <v>25800.9</v>
      </c>
      <c r="E7" s="11">
        <v>6001.0786900000003</v>
      </c>
      <c r="F7" s="6">
        <f t="shared" si="1"/>
        <v>0.232591835556124</v>
      </c>
      <c r="G7" s="6">
        <f t="shared" si="2"/>
        <v>0.232591835556124</v>
      </c>
      <c r="H7" s="11">
        <v>2679.1092600000002</v>
      </c>
      <c r="I7" s="6">
        <f t="shared" si="0"/>
        <v>1.2399529498845447</v>
      </c>
      <c r="L7" s="13"/>
      <c r="M7" s="13"/>
      <c r="N7" s="13"/>
      <c r="O7" s="13"/>
      <c r="P7" s="13"/>
    </row>
    <row r="8" spans="1:16" ht="25.5" x14ac:dyDescent="0.2">
      <c r="A8" s="10" t="s">
        <v>54</v>
      </c>
      <c r="B8" s="10" t="s">
        <v>34</v>
      </c>
      <c r="C8" s="11">
        <v>632885.92177999998</v>
      </c>
      <c r="D8" s="11">
        <v>591461.45398999995</v>
      </c>
      <c r="E8" s="11">
        <v>132134.39027999999</v>
      </c>
      <c r="F8" s="6">
        <f t="shared" si="1"/>
        <v>0.22340321484793502</v>
      </c>
      <c r="G8" s="6">
        <f t="shared" si="2"/>
        <v>0.20878073872834821</v>
      </c>
      <c r="H8" s="11">
        <v>112145.61032000001</v>
      </c>
      <c r="I8" s="6">
        <f t="shared" si="0"/>
        <v>0.17823952184096495</v>
      </c>
      <c r="L8" s="13"/>
      <c r="M8" s="13"/>
      <c r="N8" s="13"/>
      <c r="O8" s="13"/>
      <c r="P8" s="13"/>
    </row>
    <row r="9" spans="1:16" ht="38.25" x14ac:dyDescent="0.2">
      <c r="A9" s="10" t="s">
        <v>55</v>
      </c>
      <c r="B9" s="10" t="s">
        <v>35</v>
      </c>
      <c r="C9" s="11">
        <v>77029.570000000007</v>
      </c>
      <c r="D9" s="11">
        <v>77029.570000000007</v>
      </c>
      <c r="E9" s="11">
        <v>12880.99337</v>
      </c>
      <c r="F9" s="6">
        <f t="shared" si="1"/>
        <v>0.16722141081665132</v>
      </c>
      <c r="G9" s="6">
        <f t="shared" si="2"/>
        <v>0.16722141081665132</v>
      </c>
      <c r="H9" s="11">
        <v>9273.9742499999993</v>
      </c>
      <c r="I9" s="6">
        <f t="shared" si="0"/>
        <v>0.38893995419493438</v>
      </c>
      <c r="L9" s="13"/>
      <c r="M9" s="13"/>
      <c r="N9" s="13"/>
      <c r="O9" s="13"/>
      <c r="P9" s="13"/>
    </row>
    <row r="10" spans="1:16" x14ac:dyDescent="0.2">
      <c r="A10" s="10" t="s">
        <v>56</v>
      </c>
      <c r="B10" s="10" t="s">
        <v>1</v>
      </c>
      <c r="C10" s="11">
        <v>25000</v>
      </c>
      <c r="D10" s="11">
        <v>25000</v>
      </c>
      <c r="E10" s="11">
        <v>0</v>
      </c>
      <c r="F10" s="6">
        <f t="shared" si="1"/>
        <v>0</v>
      </c>
      <c r="G10" s="6">
        <f t="shared" si="2"/>
        <v>0</v>
      </c>
      <c r="H10" s="11">
        <v>2560.12</v>
      </c>
      <c r="I10" s="6">
        <f t="shared" si="0"/>
        <v>-1</v>
      </c>
    </row>
    <row r="11" spans="1:16" x14ac:dyDescent="0.2">
      <c r="A11" s="10" t="s">
        <v>57</v>
      </c>
      <c r="B11" s="10" t="s">
        <v>2</v>
      </c>
      <c r="C11" s="11">
        <v>20000</v>
      </c>
      <c r="D11" s="11">
        <v>0</v>
      </c>
      <c r="E11" s="11">
        <v>0</v>
      </c>
      <c r="F11" s="6">
        <v>0</v>
      </c>
      <c r="G11" s="6">
        <f t="shared" si="2"/>
        <v>0</v>
      </c>
      <c r="H11" s="11">
        <v>0</v>
      </c>
      <c r="I11" s="6">
        <v>0</v>
      </c>
    </row>
    <row r="12" spans="1:16" x14ac:dyDescent="0.2">
      <c r="A12" s="10" t="s">
        <v>58</v>
      </c>
      <c r="B12" s="10" t="s">
        <v>3</v>
      </c>
      <c r="C12" s="11">
        <v>1326451.2394900001</v>
      </c>
      <c r="D12" s="11">
        <v>908178.02619999996</v>
      </c>
      <c r="E12" s="11">
        <v>177389.16209999999</v>
      </c>
      <c r="F12" s="6">
        <f t="shared" si="1"/>
        <v>0.19532421725972826</v>
      </c>
      <c r="G12" s="6">
        <f t="shared" si="2"/>
        <v>0.13373213942504467</v>
      </c>
      <c r="H12" s="11">
        <v>132363.10999999999</v>
      </c>
      <c r="I12" s="6">
        <f t="shared" si="0"/>
        <v>0.34017070239585639</v>
      </c>
    </row>
    <row r="13" spans="1:16" ht="25.5" x14ac:dyDescent="0.2">
      <c r="A13" s="8" t="s">
        <v>59</v>
      </c>
      <c r="B13" s="8" t="s">
        <v>36</v>
      </c>
      <c r="C13" s="9">
        <f>SUM(C14:C16)</f>
        <v>261131.60000000003</v>
      </c>
      <c r="D13" s="9">
        <f>SUM(D14:D16)</f>
        <v>223545.60000000001</v>
      </c>
      <c r="E13" s="9">
        <f>SUM(E14:E16)</f>
        <v>21221.980159999999</v>
      </c>
      <c r="F13" s="6">
        <f t="shared" si="1"/>
        <v>9.4933562369377875E-2</v>
      </c>
      <c r="G13" s="6">
        <f t="shared" si="2"/>
        <v>8.126929165217843E-2</v>
      </c>
      <c r="H13" s="9">
        <f>SUM(H14:H16)</f>
        <v>25361.460000000003</v>
      </c>
      <c r="I13" s="6">
        <f t="shared" si="0"/>
        <v>-0.16321930362053302</v>
      </c>
    </row>
    <row r="14" spans="1:16" ht="38.25" x14ac:dyDescent="0.2">
      <c r="A14" s="10" t="s">
        <v>60</v>
      </c>
      <c r="B14" s="10" t="s">
        <v>37</v>
      </c>
      <c r="C14" s="11">
        <v>11340.687</v>
      </c>
      <c r="D14" s="11">
        <v>11340.687</v>
      </c>
      <c r="E14" s="11">
        <v>1407.4791</v>
      </c>
      <c r="F14" s="6">
        <f t="shared" si="1"/>
        <v>0.12410880399044609</v>
      </c>
      <c r="G14" s="6">
        <f t="shared" si="2"/>
        <v>0.12410880399044609</v>
      </c>
      <c r="H14" s="11">
        <v>733.13</v>
      </c>
      <c r="I14" s="6">
        <f t="shared" si="0"/>
        <v>0.91982199609891835</v>
      </c>
    </row>
    <row r="15" spans="1:16" ht="25.5" x14ac:dyDescent="0.2">
      <c r="A15" s="10" t="s">
        <v>102</v>
      </c>
      <c r="B15" s="10" t="s">
        <v>101</v>
      </c>
      <c r="C15" s="11">
        <v>109083.58</v>
      </c>
      <c r="D15" s="11">
        <v>109083.58</v>
      </c>
      <c r="E15" s="11">
        <v>17371.684939999999</v>
      </c>
      <c r="F15" s="6">
        <f t="shared" si="1"/>
        <v>0.15925114430604495</v>
      </c>
      <c r="G15" s="6">
        <f t="shared" ref="G15" si="3">E15/C15</f>
        <v>0.15925114430604495</v>
      </c>
      <c r="H15" s="11">
        <v>15722.54</v>
      </c>
      <c r="I15" s="6">
        <v>0</v>
      </c>
      <c r="J15" s="15"/>
      <c r="K15" s="15"/>
      <c r="L15" s="15"/>
      <c r="M15" s="16"/>
    </row>
    <row r="16" spans="1:16" ht="25.5" x14ac:dyDescent="0.2">
      <c r="A16" s="10" t="s">
        <v>61</v>
      </c>
      <c r="B16" s="10" t="s">
        <v>4</v>
      </c>
      <c r="C16" s="11">
        <v>140707.33300000001</v>
      </c>
      <c r="D16" s="11">
        <v>103121.333</v>
      </c>
      <c r="E16" s="11">
        <v>2442.81612</v>
      </c>
      <c r="F16" s="6">
        <f t="shared" si="1"/>
        <v>2.3688756234367142E-2</v>
      </c>
      <c r="G16" s="6">
        <f t="shared" si="2"/>
        <v>1.7360972366664073E-2</v>
      </c>
      <c r="H16" s="11">
        <v>8905.7900000000009</v>
      </c>
      <c r="I16" s="6">
        <f t="shared" si="0"/>
        <v>-0.72570472467911329</v>
      </c>
    </row>
    <row r="17" spans="1:9" x14ac:dyDescent="0.2">
      <c r="A17" s="8" t="s">
        <v>62</v>
      </c>
      <c r="B17" s="8" t="s">
        <v>38</v>
      </c>
      <c r="C17" s="9">
        <f>SUM(C18:C21)</f>
        <v>1244153.7847399998</v>
      </c>
      <c r="D17" s="9">
        <f>SUM(D18:D21)</f>
        <v>691282.53642000002</v>
      </c>
      <c r="E17" s="9">
        <f>SUM(E18:E21)</f>
        <v>134739.58614999999</v>
      </c>
      <c r="F17" s="6">
        <f t="shared" si="1"/>
        <v>0.19491246928902128</v>
      </c>
      <c r="G17" s="6">
        <f t="shared" si="2"/>
        <v>0.10829817648158144</v>
      </c>
      <c r="H17" s="9">
        <f>SUM(H18:H21)</f>
        <v>215450.27872000003</v>
      </c>
      <c r="I17" s="6">
        <f t="shared" si="0"/>
        <v>-0.37461400862187771</v>
      </c>
    </row>
    <row r="18" spans="1:9" x14ac:dyDescent="0.2">
      <c r="A18" s="10" t="s">
        <v>100</v>
      </c>
      <c r="B18" s="10" t="s">
        <v>99</v>
      </c>
      <c r="C18" s="11">
        <v>57044</v>
      </c>
      <c r="D18" s="11">
        <v>13043.9997</v>
      </c>
      <c r="E18" s="11">
        <v>2510.0087400000002</v>
      </c>
      <c r="F18" s="6">
        <f t="shared" si="1"/>
        <v>0.19242631077337422</v>
      </c>
      <c r="G18" s="14">
        <f t="shared" si="2"/>
        <v>4.4001275156019919E-2</v>
      </c>
      <c r="H18" s="11">
        <v>2388.6801599999999</v>
      </c>
      <c r="I18" s="6">
        <v>0</v>
      </c>
    </row>
    <row r="19" spans="1:9" x14ac:dyDescent="0.2">
      <c r="A19" s="10" t="s">
        <v>63</v>
      </c>
      <c r="B19" s="10" t="s">
        <v>5</v>
      </c>
      <c r="C19" s="11">
        <v>125718.75</v>
      </c>
      <c r="D19" s="11">
        <v>125718.75</v>
      </c>
      <c r="E19" s="11">
        <v>37871.224179999997</v>
      </c>
      <c r="F19" s="6">
        <f t="shared" si="1"/>
        <v>0.30123767679840913</v>
      </c>
      <c r="G19" s="6">
        <f t="shared" si="2"/>
        <v>0.30123767679840913</v>
      </c>
      <c r="H19" s="11">
        <v>27212.205000000002</v>
      </c>
      <c r="I19" s="6">
        <f t="shared" si="0"/>
        <v>0.39169994419783311</v>
      </c>
    </row>
    <row r="20" spans="1:9" x14ac:dyDescent="0.2">
      <c r="A20" s="10" t="s">
        <v>64</v>
      </c>
      <c r="B20" s="10" t="s">
        <v>39</v>
      </c>
      <c r="C20" s="11">
        <v>994241.09219999996</v>
      </c>
      <c r="D20" s="11">
        <v>487315.52033999999</v>
      </c>
      <c r="E20" s="11">
        <v>89202.354569999996</v>
      </c>
      <c r="F20" s="6">
        <f t="shared" si="1"/>
        <v>0.18304845802523081</v>
      </c>
      <c r="G20" s="6">
        <f t="shared" si="2"/>
        <v>8.9719038239123791E-2</v>
      </c>
      <c r="H20" s="11">
        <v>181046.72223000001</v>
      </c>
      <c r="I20" s="6">
        <f t="shared" si="0"/>
        <v>-0.50729649522912557</v>
      </c>
    </row>
    <row r="21" spans="1:9" x14ac:dyDescent="0.2">
      <c r="A21" s="10" t="s">
        <v>65</v>
      </c>
      <c r="B21" s="10" t="s">
        <v>6</v>
      </c>
      <c r="C21" s="11">
        <v>67149.942540000004</v>
      </c>
      <c r="D21" s="11">
        <v>65204.266380000001</v>
      </c>
      <c r="E21" s="11">
        <v>5155.9986600000002</v>
      </c>
      <c r="F21" s="6">
        <f t="shared" si="1"/>
        <v>7.9074559783429935E-2</v>
      </c>
      <c r="G21" s="6">
        <f t="shared" si="2"/>
        <v>7.6783366671217407E-2</v>
      </c>
      <c r="H21" s="11">
        <v>4802.6713300000001</v>
      </c>
      <c r="I21" s="6">
        <f t="shared" si="0"/>
        <v>7.3568917321685648E-2</v>
      </c>
    </row>
    <row r="22" spans="1:9" x14ac:dyDescent="0.2">
      <c r="A22" s="8" t="s">
        <v>66</v>
      </c>
      <c r="B22" s="8" t="s">
        <v>40</v>
      </c>
      <c r="C22" s="9">
        <f>SUM(C23:C26)</f>
        <v>5630477.4151600003</v>
      </c>
      <c r="D22" s="9">
        <f>SUM(D23:D26)</f>
        <v>3576790.5863299998</v>
      </c>
      <c r="E22" s="9">
        <f>SUM(E23:E26)</f>
        <v>492501.18707000004</v>
      </c>
      <c r="F22" s="6">
        <f t="shared" si="1"/>
        <v>0.13769360413558224</v>
      </c>
      <c r="G22" s="6">
        <f t="shared" si="2"/>
        <v>8.7470590991795091E-2</v>
      </c>
      <c r="H22" s="9">
        <f>SUM(H23:H26)</f>
        <v>477048.55</v>
      </c>
      <c r="I22" s="6">
        <f t="shared" si="0"/>
        <v>3.2392168616800228E-2</v>
      </c>
    </row>
    <row r="23" spans="1:9" x14ac:dyDescent="0.2">
      <c r="A23" s="10" t="s">
        <v>67</v>
      </c>
      <c r="B23" s="10" t="s">
        <v>7</v>
      </c>
      <c r="C23" s="11">
        <v>741250.49213999999</v>
      </c>
      <c r="D23" s="11">
        <v>245411.19307000001</v>
      </c>
      <c r="E23" s="11">
        <v>13365.515579999999</v>
      </c>
      <c r="F23" s="6">
        <f t="shared" si="1"/>
        <v>5.4461719585005557E-2</v>
      </c>
      <c r="G23" s="6">
        <f t="shared" si="2"/>
        <v>1.8031037714947858E-2</v>
      </c>
      <c r="H23" s="11">
        <v>11715.09</v>
      </c>
      <c r="I23" s="6">
        <f t="shared" si="0"/>
        <v>0.1408803159002619</v>
      </c>
    </row>
    <row r="24" spans="1:9" x14ac:dyDescent="0.2">
      <c r="A24" s="10" t="s">
        <v>68</v>
      </c>
      <c r="B24" s="10" t="s">
        <v>8</v>
      </c>
      <c r="C24" s="11">
        <v>1685553.7274100001</v>
      </c>
      <c r="D24" s="11">
        <v>968517.02740999998</v>
      </c>
      <c r="E24" s="11">
        <v>0</v>
      </c>
      <c r="F24" s="6">
        <f t="shared" si="1"/>
        <v>0</v>
      </c>
      <c r="G24" s="6">
        <f t="shared" si="2"/>
        <v>0</v>
      </c>
      <c r="H24" s="11">
        <v>22172.11</v>
      </c>
      <c r="I24" s="6">
        <f t="shared" si="0"/>
        <v>-1</v>
      </c>
    </row>
    <row r="25" spans="1:9" x14ac:dyDescent="0.2">
      <c r="A25" s="10" t="s">
        <v>69</v>
      </c>
      <c r="B25" s="10" t="s">
        <v>9</v>
      </c>
      <c r="C25" s="11">
        <v>3072103.91561</v>
      </c>
      <c r="D25" s="11">
        <v>2231293.0858499999</v>
      </c>
      <c r="E25" s="11">
        <v>469215.70769000001</v>
      </c>
      <c r="F25" s="6">
        <f t="shared" si="1"/>
        <v>0.21028869343323162</v>
      </c>
      <c r="G25" s="6">
        <f t="shared" si="2"/>
        <v>0.15273432168287579</v>
      </c>
      <c r="H25" s="11">
        <v>410432.43</v>
      </c>
      <c r="I25" s="6">
        <f t="shared" si="0"/>
        <v>0.14322278989991122</v>
      </c>
    </row>
    <row r="26" spans="1:9" x14ac:dyDescent="0.2">
      <c r="A26" s="10" t="s">
        <v>70</v>
      </c>
      <c r="B26" s="10" t="s">
        <v>10</v>
      </c>
      <c r="C26" s="11">
        <v>131569.28</v>
      </c>
      <c r="D26" s="11">
        <v>131569.28</v>
      </c>
      <c r="E26" s="11">
        <v>9919.9637999999995</v>
      </c>
      <c r="F26" s="6">
        <f t="shared" si="1"/>
        <v>7.5397264467814973E-2</v>
      </c>
      <c r="G26" s="6">
        <f t="shared" si="2"/>
        <v>7.5397264467814973E-2</v>
      </c>
      <c r="H26" s="11">
        <v>32728.92</v>
      </c>
      <c r="I26" s="6">
        <f t="shared" si="0"/>
        <v>-0.69690525076904464</v>
      </c>
    </row>
    <row r="27" spans="1:9" x14ac:dyDescent="0.2">
      <c r="A27" s="8" t="s">
        <v>71</v>
      </c>
      <c r="B27" s="8" t="s">
        <v>41</v>
      </c>
      <c r="C27" s="9">
        <f>C28</f>
        <v>13556.92</v>
      </c>
      <c r="D27" s="9">
        <f>D28</f>
        <v>800</v>
      </c>
      <c r="E27" s="9">
        <f>E28</f>
        <v>0</v>
      </c>
      <c r="F27" s="6">
        <f t="shared" si="1"/>
        <v>0</v>
      </c>
      <c r="G27" s="6">
        <f t="shared" si="2"/>
        <v>0</v>
      </c>
      <c r="H27" s="9">
        <f>H28</f>
        <v>5092.8100000000004</v>
      </c>
      <c r="I27" s="6">
        <v>0</v>
      </c>
    </row>
    <row r="28" spans="1:9" x14ac:dyDescent="0.2">
      <c r="A28" s="10" t="s">
        <v>72</v>
      </c>
      <c r="B28" s="10" t="s">
        <v>11</v>
      </c>
      <c r="C28" s="11">
        <v>13556.92</v>
      </c>
      <c r="D28" s="11">
        <v>800</v>
      </c>
      <c r="E28" s="11">
        <v>0</v>
      </c>
      <c r="F28" s="6">
        <f t="shared" si="1"/>
        <v>0</v>
      </c>
      <c r="G28" s="6">
        <f t="shared" si="2"/>
        <v>0</v>
      </c>
      <c r="H28" s="11">
        <v>5092.8100000000004</v>
      </c>
      <c r="I28" s="6">
        <v>0</v>
      </c>
    </row>
    <row r="29" spans="1:9" x14ac:dyDescent="0.2">
      <c r="A29" s="8" t="s">
        <v>73</v>
      </c>
      <c r="B29" s="8" t="s">
        <v>42</v>
      </c>
      <c r="C29" s="9">
        <f>SUM(C30:C35)</f>
        <v>13484121.983359998</v>
      </c>
      <c r="D29" s="9">
        <f>SUM(D30:D35)</f>
        <v>4769950.7248900002</v>
      </c>
      <c r="E29" s="9">
        <f>SUM(E30:E35)</f>
        <v>2455910.0112200002</v>
      </c>
      <c r="F29" s="6">
        <f t="shared" si="1"/>
        <v>0.51487114917243426</v>
      </c>
      <c r="G29" s="6">
        <f t="shared" si="2"/>
        <v>0.18213347626569246</v>
      </c>
      <c r="H29" s="9">
        <f>SUM(H30:H35)</f>
        <v>1875410.81</v>
      </c>
      <c r="I29" s="6">
        <f t="shared" si="0"/>
        <v>0.30953175598897192</v>
      </c>
    </row>
    <row r="30" spans="1:9" x14ac:dyDescent="0.2">
      <c r="A30" s="10" t="s">
        <v>74</v>
      </c>
      <c r="B30" s="10" t="s">
        <v>12</v>
      </c>
      <c r="C30" s="11">
        <v>4005257.5027299998</v>
      </c>
      <c r="D30" s="11">
        <v>1148580.0958499999</v>
      </c>
      <c r="E30" s="11">
        <v>720944.22433</v>
      </c>
      <c r="F30" s="6">
        <f t="shared" si="1"/>
        <v>0.62768302091851025</v>
      </c>
      <c r="G30" s="6">
        <f t="shared" si="2"/>
        <v>0.17999946915737663</v>
      </c>
      <c r="H30" s="11">
        <v>612992.27</v>
      </c>
      <c r="I30" s="6">
        <f t="shared" si="0"/>
        <v>0.17610655078896831</v>
      </c>
    </row>
    <row r="31" spans="1:9" x14ac:dyDescent="0.2">
      <c r="A31" s="10" t="s">
        <v>75</v>
      </c>
      <c r="B31" s="10" t="s">
        <v>13</v>
      </c>
      <c r="C31" s="11">
        <v>8742856.6546800006</v>
      </c>
      <c r="D31" s="11">
        <v>3051825.9511799999</v>
      </c>
      <c r="E31" s="11">
        <v>1573772.7402300001</v>
      </c>
      <c r="F31" s="6">
        <f t="shared" si="1"/>
        <v>0.51568233752697956</v>
      </c>
      <c r="G31" s="6">
        <f t="shared" si="2"/>
        <v>0.18000669602509939</v>
      </c>
      <c r="H31" s="11">
        <v>1120088.8500000001</v>
      </c>
      <c r="I31" s="6">
        <f t="shared" si="0"/>
        <v>0.40504276980348475</v>
      </c>
    </row>
    <row r="32" spans="1:9" x14ac:dyDescent="0.2">
      <c r="A32" s="10" t="s">
        <v>76</v>
      </c>
      <c r="B32" s="10" t="s">
        <v>14</v>
      </c>
      <c r="C32" s="11">
        <v>537226.56486000004</v>
      </c>
      <c r="D32" s="11">
        <v>392549.81485999998</v>
      </c>
      <c r="E32" s="11">
        <v>131573.85824</v>
      </c>
      <c r="F32" s="6">
        <f t="shared" si="1"/>
        <v>0.3351774813266053</v>
      </c>
      <c r="G32" s="6">
        <f t="shared" si="2"/>
        <v>0.24491316484747516</v>
      </c>
      <c r="H32" s="11">
        <v>118130.46</v>
      </c>
      <c r="I32" s="6">
        <f t="shared" si="0"/>
        <v>0.11380128579876854</v>
      </c>
    </row>
    <row r="33" spans="1:9" ht="25.5" x14ac:dyDescent="0.2">
      <c r="A33" s="10" t="s">
        <v>77</v>
      </c>
      <c r="B33" s="10" t="s">
        <v>15</v>
      </c>
      <c r="C33" s="11">
        <v>2597</v>
      </c>
      <c r="D33" s="11">
        <v>2597</v>
      </c>
      <c r="E33" s="11">
        <v>183.5</v>
      </c>
      <c r="F33" s="6">
        <f t="shared" si="1"/>
        <v>7.0658452060069307E-2</v>
      </c>
      <c r="G33" s="6">
        <f t="shared" si="2"/>
        <v>7.0658452060069307E-2</v>
      </c>
      <c r="H33" s="11">
        <v>171.09</v>
      </c>
      <c r="I33" s="6">
        <v>0</v>
      </c>
    </row>
    <row r="34" spans="1:9" x14ac:dyDescent="0.2">
      <c r="A34" s="10" t="s">
        <v>78</v>
      </c>
      <c r="B34" s="10" t="s">
        <v>43</v>
      </c>
      <c r="C34" s="11">
        <v>92743.95</v>
      </c>
      <c r="D34" s="11">
        <v>78380.95</v>
      </c>
      <c r="E34" s="11">
        <v>7266</v>
      </c>
      <c r="F34" s="6">
        <f t="shared" si="1"/>
        <v>9.2701096376096498E-2</v>
      </c>
      <c r="G34" s="6">
        <f t="shared" si="2"/>
        <v>7.8344732998756259E-2</v>
      </c>
      <c r="H34" s="11">
        <v>6800</v>
      </c>
      <c r="I34" s="6">
        <f t="shared" si="0"/>
        <v>6.852941176470588E-2</v>
      </c>
    </row>
    <row r="35" spans="1:9" x14ac:dyDescent="0.2">
      <c r="A35" s="10" t="s">
        <v>79</v>
      </c>
      <c r="B35" s="10" t="s">
        <v>16</v>
      </c>
      <c r="C35" s="11">
        <v>103440.31109</v>
      </c>
      <c r="D35" s="11">
        <v>96016.913</v>
      </c>
      <c r="E35" s="11">
        <v>22169.688419999999</v>
      </c>
      <c r="F35" s="6">
        <f t="shared" si="1"/>
        <v>0.23089357621818146</v>
      </c>
      <c r="G35" s="6">
        <f t="shared" si="2"/>
        <v>0.21432348942484217</v>
      </c>
      <c r="H35" s="11">
        <v>17228.14</v>
      </c>
      <c r="I35" s="6">
        <f t="shared" si="0"/>
        <v>0.28683005942603201</v>
      </c>
    </row>
    <row r="36" spans="1:9" x14ac:dyDescent="0.2">
      <c r="A36" s="8" t="s">
        <v>80</v>
      </c>
      <c r="B36" s="8" t="s">
        <v>44</v>
      </c>
      <c r="C36" s="9">
        <f>SUM(C37:C38)</f>
        <v>675794.55366000009</v>
      </c>
      <c r="D36" s="9">
        <f>SUM(D37:D38)</f>
        <v>674751.57374000002</v>
      </c>
      <c r="E36" s="9">
        <f>SUM(E37:E38)</f>
        <v>154211.2813</v>
      </c>
      <c r="F36" s="6">
        <f t="shared" si="1"/>
        <v>0.22854527103247893</v>
      </c>
      <c r="G36" s="6">
        <f t="shared" si="2"/>
        <v>0.22819254826014099</v>
      </c>
      <c r="H36" s="9">
        <f>SUM(H37:H38)</f>
        <v>208798.65000000002</v>
      </c>
      <c r="I36" s="6">
        <f t="shared" si="0"/>
        <v>-0.26143544845716205</v>
      </c>
    </row>
    <row r="37" spans="1:9" x14ac:dyDescent="0.2">
      <c r="A37" s="10" t="s">
        <v>81</v>
      </c>
      <c r="B37" s="10" t="s">
        <v>17</v>
      </c>
      <c r="C37" s="11">
        <v>646270.38366000005</v>
      </c>
      <c r="D37" s="11">
        <v>645227.40373999998</v>
      </c>
      <c r="E37" s="11">
        <v>149901.60881999999</v>
      </c>
      <c r="F37" s="6">
        <f t="shared" si="1"/>
        <v>0.23232368611610327</v>
      </c>
      <c r="G37" s="6">
        <f t="shared" si="2"/>
        <v>0.23194875180735894</v>
      </c>
      <c r="H37" s="11">
        <v>203725.64</v>
      </c>
      <c r="I37" s="6">
        <f t="shared" si="0"/>
        <v>-0.2641986113284514</v>
      </c>
    </row>
    <row r="38" spans="1:9" x14ac:dyDescent="0.2">
      <c r="A38" s="10" t="s">
        <v>82</v>
      </c>
      <c r="B38" s="10" t="s">
        <v>18</v>
      </c>
      <c r="C38" s="11">
        <v>29524.17</v>
      </c>
      <c r="D38" s="11">
        <v>29524.17</v>
      </c>
      <c r="E38" s="11">
        <v>4309.6724800000002</v>
      </c>
      <c r="F38" s="6">
        <f t="shared" si="1"/>
        <v>0.14597099528962204</v>
      </c>
      <c r="G38" s="6">
        <f t="shared" si="2"/>
        <v>0.14597099528962204</v>
      </c>
      <c r="H38" s="11">
        <v>5073.01</v>
      </c>
      <c r="I38" s="6">
        <f t="shared" si="0"/>
        <v>-0.15047033615151556</v>
      </c>
    </row>
    <row r="39" spans="1:9" x14ac:dyDescent="0.2">
      <c r="A39" s="8" t="s">
        <v>83</v>
      </c>
      <c r="B39" s="8" t="s">
        <v>45</v>
      </c>
      <c r="C39" s="9">
        <f>C40</f>
        <v>8948</v>
      </c>
      <c r="D39" s="9">
        <f>D40</f>
        <v>8948</v>
      </c>
      <c r="E39" s="9">
        <f>E40</f>
        <v>973.51808000000005</v>
      </c>
      <c r="F39" s="6">
        <f t="shared" si="1"/>
        <v>0.10879728207420654</v>
      </c>
      <c r="G39" s="6">
        <f t="shared" si="2"/>
        <v>0.10879728207420654</v>
      </c>
      <c r="H39" s="9">
        <f>H40</f>
        <v>2726.25</v>
      </c>
      <c r="I39" s="6">
        <f t="shared" si="0"/>
        <v>-0.64290946171480967</v>
      </c>
    </row>
    <row r="40" spans="1:9" x14ac:dyDescent="0.2">
      <c r="A40" s="10" t="s">
        <v>84</v>
      </c>
      <c r="B40" s="10" t="s">
        <v>19</v>
      </c>
      <c r="C40" s="11">
        <v>8948</v>
      </c>
      <c r="D40" s="11">
        <v>8948</v>
      </c>
      <c r="E40" s="11">
        <v>973.51808000000005</v>
      </c>
      <c r="F40" s="6">
        <f t="shared" si="1"/>
        <v>0.10879728207420654</v>
      </c>
      <c r="G40" s="6">
        <f t="shared" si="2"/>
        <v>0.10879728207420654</v>
      </c>
      <c r="H40" s="11">
        <v>2726.25</v>
      </c>
      <c r="I40" s="6">
        <f t="shared" si="0"/>
        <v>-0.64290946171480967</v>
      </c>
    </row>
    <row r="41" spans="1:9" x14ac:dyDescent="0.2">
      <c r="A41" s="8" t="s">
        <v>85</v>
      </c>
      <c r="B41" s="8" t="s">
        <v>46</v>
      </c>
      <c r="C41" s="9">
        <f>SUM(C42:C44)</f>
        <v>292036.2</v>
      </c>
      <c r="D41" s="9">
        <f>SUM(D42:D44)</f>
        <v>132813.12203</v>
      </c>
      <c r="E41" s="9">
        <f>SUM(E42:E44)</f>
        <v>57935.956830000003</v>
      </c>
      <c r="F41" s="6">
        <f t="shared" si="1"/>
        <v>0.43622163190255669</v>
      </c>
      <c r="G41" s="6">
        <f t="shared" si="2"/>
        <v>0.19838621660602351</v>
      </c>
      <c r="H41" s="9">
        <f>SUM(H42:H44)</f>
        <v>50604.95</v>
      </c>
      <c r="I41" s="6">
        <f t="shared" si="0"/>
        <v>0.1448673860956291</v>
      </c>
    </row>
    <row r="42" spans="1:9" x14ac:dyDescent="0.2">
      <c r="A42" s="10" t="s">
        <v>86</v>
      </c>
      <c r="B42" s="10" t="s">
        <v>20</v>
      </c>
      <c r="C42" s="11">
        <v>16796</v>
      </c>
      <c r="D42" s="11">
        <v>16796</v>
      </c>
      <c r="E42" s="11">
        <v>2552.2533199999998</v>
      </c>
      <c r="F42" s="6">
        <f t="shared" si="1"/>
        <v>0.15195602048106691</v>
      </c>
      <c r="G42" s="6">
        <f t="shared" si="2"/>
        <v>0.15195602048106691</v>
      </c>
      <c r="H42" s="11">
        <v>3711.92</v>
      </c>
      <c r="I42" s="6">
        <f t="shared" si="0"/>
        <v>-0.31241693786504027</v>
      </c>
    </row>
    <row r="43" spans="1:9" x14ac:dyDescent="0.2">
      <c r="A43" s="10" t="s">
        <v>87</v>
      </c>
      <c r="B43" s="10" t="s">
        <v>21</v>
      </c>
      <c r="C43" s="11">
        <v>53787</v>
      </c>
      <c r="D43" s="11">
        <v>53787</v>
      </c>
      <c r="E43" s="11">
        <v>9458.9371300000003</v>
      </c>
      <c r="F43" s="6">
        <f t="shared" si="1"/>
        <v>0.1758591691300872</v>
      </c>
      <c r="G43" s="6">
        <f t="shared" si="2"/>
        <v>0.1758591691300872</v>
      </c>
      <c r="H43" s="11">
        <v>18172.12</v>
      </c>
      <c r="I43" s="6">
        <f t="shared" si="0"/>
        <v>-0.47948081291560912</v>
      </c>
    </row>
    <row r="44" spans="1:9" x14ac:dyDescent="0.2">
      <c r="A44" s="10" t="s">
        <v>88</v>
      </c>
      <c r="B44" s="10" t="s">
        <v>22</v>
      </c>
      <c r="C44" s="11">
        <v>221453.2</v>
      </c>
      <c r="D44" s="11">
        <v>62230.122029999999</v>
      </c>
      <c r="E44" s="11">
        <v>45924.766380000001</v>
      </c>
      <c r="F44" s="6">
        <f t="shared" si="1"/>
        <v>0.73798290734285421</v>
      </c>
      <c r="G44" s="6">
        <f t="shared" si="2"/>
        <v>0.20737910484021002</v>
      </c>
      <c r="H44" s="11">
        <v>28720.91</v>
      </c>
      <c r="I44" s="6">
        <f t="shared" si="0"/>
        <v>0.59900108945016017</v>
      </c>
    </row>
    <row r="45" spans="1:9" x14ac:dyDescent="0.2">
      <c r="A45" s="8" t="s">
        <v>89</v>
      </c>
      <c r="B45" s="8" t="s">
        <v>47</v>
      </c>
      <c r="C45" s="9">
        <f>SUM(C46:C48)</f>
        <v>661043.5</v>
      </c>
      <c r="D45" s="9">
        <f>SUM(D46:D48)</f>
        <v>661043.5</v>
      </c>
      <c r="E45" s="9">
        <f>SUM(E46:E48)</f>
        <v>177518.84452000001</v>
      </c>
      <c r="F45" s="6">
        <f t="shared" si="1"/>
        <v>0.26854336291030773</v>
      </c>
      <c r="G45" s="6">
        <f t="shared" si="2"/>
        <v>0.26854336291030773</v>
      </c>
      <c r="H45" s="9">
        <f>SUM(H46:H48)</f>
        <v>148721.60999999999</v>
      </c>
      <c r="I45" s="6">
        <f t="shared" si="0"/>
        <v>0.19363180992997608</v>
      </c>
    </row>
    <row r="46" spans="1:9" x14ac:dyDescent="0.2">
      <c r="A46" s="10" t="s">
        <v>90</v>
      </c>
      <c r="B46" s="10" t="s">
        <v>23</v>
      </c>
      <c r="C46" s="11">
        <v>409018.5</v>
      </c>
      <c r="D46" s="11">
        <v>409018.5</v>
      </c>
      <c r="E46" s="11">
        <v>101785.817</v>
      </c>
      <c r="F46" s="6">
        <f t="shared" si="1"/>
        <v>0.24885382201538561</v>
      </c>
      <c r="G46" s="6">
        <f t="shared" si="2"/>
        <v>0.24885382201538561</v>
      </c>
      <c r="H46" s="11">
        <v>96873.7</v>
      </c>
      <c r="I46" s="6">
        <f t="shared" si="0"/>
        <v>5.0706404318199866E-2</v>
      </c>
    </row>
    <row r="47" spans="1:9" x14ac:dyDescent="0.2">
      <c r="A47" s="10" t="s">
        <v>91</v>
      </c>
      <c r="B47" s="10" t="s">
        <v>24</v>
      </c>
      <c r="C47" s="11">
        <v>138538</v>
      </c>
      <c r="D47" s="11">
        <v>138538</v>
      </c>
      <c r="E47" s="11">
        <v>53865.449520000002</v>
      </c>
      <c r="F47" s="6">
        <f t="shared" si="1"/>
        <v>0.38881353505897298</v>
      </c>
      <c r="G47" s="6">
        <f t="shared" si="2"/>
        <v>0.38881353505897298</v>
      </c>
      <c r="H47" s="11">
        <v>30389.11</v>
      </c>
      <c r="I47" s="6">
        <f t="shared" si="0"/>
        <v>0.77252474718739705</v>
      </c>
    </row>
    <row r="48" spans="1:9" x14ac:dyDescent="0.2">
      <c r="A48" s="10" t="s">
        <v>92</v>
      </c>
      <c r="B48" s="10" t="s">
        <v>25</v>
      </c>
      <c r="C48" s="11">
        <v>113487</v>
      </c>
      <c r="D48" s="11">
        <v>113487</v>
      </c>
      <c r="E48" s="11">
        <v>21867.578000000001</v>
      </c>
      <c r="F48" s="6">
        <f t="shared" si="1"/>
        <v>0.1926879554486417</v>
      </c>
      <c r="G48" s="6">
        <f t="shared" si="2"/>
        <v>0.1926879554486417</v>
      </c>
      <c r="H48" s="11">
        <v>21458.799999999999</v>
      </c>
      <c r="I48" s="6">
        <f t="shared" si="0"/>
        <v>1.9049434264730651E-2</v>
      </c>
    </row>
    <row r="49" spans="1:9" x14ac:dyDescent="0.2">
      <c r="A49" s="8" t="s">
        <v>93</v>
      </c>
      <c r="B49" s="8" t="s">
        <v>48</v>
      </c>
      <c r="C49" s="9">
        <f>SUM(C50:C52)</f>
        <v>59130</v>
      </c>
      <c r="D49" s="9">
        <f>SUM(D50:D52)</f>
        <v>59130</v>
      </c>
      <c r="E49" s="9">
        <f>SUM(E50:E52)</f>
        <v>8589.1983999999993</v>
      </c>
      <c r="F49" s="6">
        <f t="shared" si="1"/>
        <v>0.1452595704380179</v>
      </c>
      <c r="G49" s="6">
        <f t="shared" si="2"/>
        <v>0.1452595704380179</v>
      </c>
      <c r="H49" s="9">
        <f>SUM(H50:H52)</f>
        <v>8460.35</v>
      </c>
      <c r="I49" s="6">
        <f t="shared" si="0"/>
        <v>1.5229677259214919E-2</v>
      </c>
    </row>
    <row r="50" spans="1:9" x14ac:dyDescent="0.2">
      <c r="A50" s="10" t="s">
        <v>94</v>
      </c>
      <c r="B50" s="10" t="s">
        <v>26</v>
      </c>
      <c r="C50" s="11">
        <v>30330</v>
      </c>
      <c r="D50" s="11">
        <v>30330</v>
      </c>
      <c r="E50" s="11">
        <v>7379.8</v>
      </c>
      <c r="F50" s="6">
        <f t="shared" si="1"/>
        <v>0.24331684800527531</v>
      </c>
      <c r="G50" s="6">
        <f t="shared" si="2"/>
        <v>0.24331684800527531</v>
      </c>
      <c r="H50" s="11">
        <v>7444.64</v>
      </c>
      <c r="I50" s="6">
        <f t="shared" si="0"/>
        <v>-8.7096219561993791E-3</v>
      </c>
    </row>
    <row r="51" spans="1:9" x14ac:dyDescent="0.2">
      <c r="A51" s="10" t="s">
        <v>95</v>
      </c>
      <c r="B51" s="10" t="s">
        <v>27</v>
      </c>
      <c r="C51" s="11">
        <v>22200</v>
      </c>
      <c r="D51" s="11">
        <v>22200</v>
      </c>
      <c r="E51" s="11">
        <v>852</v>
      </c>
      <c r="F51" s="6">
        <f t="shared" si="1"/>
        <v>3.8378378378378375E-2</v>
      </c>
      <c r="G51" s="6">
        <f t="shared" si="2"/>
        <v>3.8378378378378375E-2</v>
      </c>
      <c r="H51" s="11">
        <v>635.11</v>
      </c>
      <c r="I51" s="6">
        <f t="shared" si="0"/>
        <v>0.34149989765552419</v>
      </c>
    </row>
    <row r="52" spans="1:9" x14ac:dyDescent="0.2">
      <c r="A52" s="10" t="s">
        <v>96</v>
      </c>
      <c r="B52" s="10" t="s">
        <v>28</v>
      </c>
      <c r="C52" s="11">
        <v>6600</v>
      </c>
      <c r="D52" s="11">
        <v>6600</v>
      </c>
      <c r="E52" s="11">
        <v>357.39839999999998</v>
      </c>
      <c r="F52" s="6">
        <f t="shared" si="1"/>
        <v>5.4151272727272722E-2</v>
      </c>
      <c r="G52" s="6">
        <f t="shared" si="2"/>
        <v>5.4151272727272722E-2</v>
      </c>
      <c r="H52" s="11">
        <v>380.6</v>
      </c>
      <c r="I52" s="6">
        <f t="shared" si="0"/>
        <v>-6.0960588544403678E-2</v>
      </c>
    </row>
    <row r="53" spans="1:9" x14ac:dyDescent="0.2">
      <c r="A53" s="8" t="s">
        <v>97</v>
      </c>
      <c r="B53" s="8" t="s">
        <v>49</v>
      </c>
      <c r="C53" s="9">
        <f>C54</f>
        <v>99000</v>
      </c>
      <c r="D53" s="9">
        <f>D54</f>
        <v>99000</v>
      </c>
      <c r="E53" s="9">
        <f>E54</f>
        <v>0</v>
      </c>
      <c r="F53" s="6">
        <v>0</v>
      </c>
      <c r="G53" s="6">
        <f t="shared" si="2"/>
        <v>0</v>
      </c>
      <c r="H53" s="9">
        <f>H54</f>
        <v>0</v>
      </c>
      <c r="I53" s="6">
        <v>0</v>
      </c>
    </row>
    <row r="54" spans="1:9" x14ac:dyDescent="0.2">
      <c r="A54" s="10" t="s">
        <v>98</v>
      </c>
      <c r="B54" s="10" t="s">
        <v>50</v>
      </c>
      <c r="C54" s="11">
        <v>99000</v>
      </c>
      <c r="D54" s="11">
        <v>99000</v>
      </c>
      <c r="E54" s="11">
        <v>0</v>
      </c>
      <c r="F54" s="6">
        <v>0</v>
      </c>
      <c r="G54" s="6">
        <f t="shared" si="2"/>
        <v>0</v>
      </c>
      <c r="H54" s="11">
        <v>0</v>
      </c>
      <c r="I54" s="6">
        <v>0</v>
      </c>
    </row>
    <row r="55" spans="1:9" x14ac:dyDescent="0.2">
      <c r="A55" s="7"/>
      <c r="H55" s="12"/>
    </row>
  </sheetData>
  <customSheetViews>
    <customSheetView guid="{FBDEAF2F-0B4A-4F1E-86CC-92415E2EA083}">
      <selection activeCell="M9" sqref="M9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1"/>
    </customSheetView>
    <customSheetView guid="{8665EF59-EB2B-4D2C-9778-BC8611020138}">
      <selection activeCell="K13" sqref="K13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2"/>
    </customSheetView>
    <customSheetView guid="{E370C5AE-8A53-4A02-820E-1338C0F6EBE9}" topLeftCell="A16">
      <selection activeCell="C26" sqref="C26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3"/>
    </customSheetView>
    <customSheetView guid="{747B123C-7BD1-4A36-BD5A-675EA7B79E10}" scale="70">
      <selection activeCell="B14" sqref="B14"/>
      <rowBreaks count="1" manualBreakCount="1">
        <brk id="28" max="16383" man="1"/>
      </rowBreaks>
      <pageMargins left="0.7" right="0.7" top="0.75" bottom="0.75" header="0.3" footer="0.3"/>
      <pageSetup paperSize="9" scale="57" orientation="portrait" r:id="rId4"/>
    </customSheetView>
  </customSheetViews>
  <mergeCells count="3">
    <mergeCell ref="A1:I1"/>
    <mergeCell ref="L6:M6"/>
    <mergeCell ref="N6:O6"/>
  </mergeCells>
  <pageMargins left="0.7" right="0.7" top="0.75" bottom="0.75" header="0.3" footer="0.3"/>
  <pageSetup paperSize="9" scale="57" orientation="portrait" r:id="rId5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2020-08-31T09:52:58Z</cp:lastPrinted>
  <dcterms:created xsi:type="dcterms:W3CDTF">2017-12-11T14:03:53Z</dcterms:created>
  <dcterms:modified xsi:type="dcterms:W3CDTF">2023-05-18T06:06:41Z</dcterms:modified>
</cp:coreProperties>
</file>