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-8\d\Documents\1ОТКРЫТЫЙ БЮДЖЕТ\НАПОЛНЕНИЕ САЙТА\6 Оперативная информация об исполнении бюджета и финансовый контроль\Квартальные отчеты 2022\9 мес 2022\"/>
    </mc:Choice>
  </mc:AlternateContent>
  <xr:revisionPtr revIDLastSave="0" documentId="13_ncr:1_{1ADFA624-C860-4C8D-A48D-F2AFB78E01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5" i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I6" i="1" l="1"/>
  <c r="I7" i="1"/>
  <c r="I8" i="1"/>
  <c r="I9" i="1"/>
  <c r="I10" i="1"/>
  <c r="I12" i="1"/>
  <c r="I14" i="1"/>
  <c r="I15" i="1"/>
  <c r="I16" i="1"/>
  <c r="I18" i="1"/>
  <c r="I19" i="1"/>
  <c r="I20" i="1"/>
  <c r="I21" i="1"/>
  <c r="I23" i="1"/>
  <c r="I24" i="1"/>
  <c r="I25" i="1"/>
  <c r="I26" i="1"/>
  <c r="I28" i="1"/>
  <c r="I30" i="1"/>
  <c r="I31" i="1"/>
  <c r="I32" i="1"/>
  <c r="I33" i="1"/>
  <c r="I34" i="1"/>
  <c r="I35" i="1"/>
  <c r="I37" i="1"/>
  <c r="I38" i="1"/>
  <c r="I40" i="1"/>
  <c r="I42" i="1"/>
  <c r="I43" i="1"/>
  <c r="I44" i="1"/>
  <c r="I46" i="1"/>
  <c r="I47" i="1"/>
  <c r="I48" i="1"/>
  <c r="I50" i="1"/>
  <c r="I51" i="1"/>
  <c r="I52" i="1"/>
  <c r="I54" i="1"/>
  <c r="H13" i="1" l="1"/>
  <c r="I13" i="1" s="1"/>
  <c r="H17" i="1"/>
  <c r="I17" i="1" s="1"/>
  <c r="H22" i="1"/>
  <c r="I22" i="1" s="1"/>
  <c r="H27" i="1"/>
  <c r="I27" i="1" s="1"/>
  <c r="H29" i="1"/>
  <c r="I29" i="1" s="1"/>
  <c r="H36" i="1"/>
  <c r="I36" i="1" s="1"/>
  <c r="H39" i="1"/>
  <c r="I39" i="1" s="1"/>
  <c r="H41" i="1"/>
  <c r="I41" i="1" s="1"/>
  <c r="H45" i="1"/>
  <c r="I45" i="1" s="1"/>
  <c r="H49" i="1"/>
  <c r="I49" i="1" s="1"/>
  <c r="H53" i="1"/>
  <c r="I53" i="1" s="1"/>
  <c r="F52" i="1" l="1"/>
  <c r="F53" i="1"/>
  <c r="F54" i="1"/>
  <c r="D4" i="1"/>
  <c r="F4" i="1" l="1"/>
  <c r="C4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H5" i="1" l="1"/>
  <c r="I5" i="1" s="1"/>
  <c r="H4" i="1" l="1"/>
  <c r="I4" i="1" s="1"/>
</calcChain>
</file>

<file path=xl/sharedStrings.xml><?xml version="1.0" encoding="utf-8"?>
<sst xmlns="http://schemas.openxmlformats.org/spreadsheetml/2006/main" count="112" uniqueCount="112">
  <si>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</si>
  <si>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</si>
  <si>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</si>
  <si>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</si>
  <si>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</si>
  <si>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</si>
  <si>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</si>
  <si>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</si>
  <si>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</si>
  <si>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</si>
  <si>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</si>
  <si>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</si>
  <si>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</si>
  <si>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</si>
  <si>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</si>
  <si>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</si>
  <si>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</si>
  <si>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</si>
  <si>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</si>
  <si>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</si>
  <si>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</si>
  <si>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</si>
  <si>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</si>
  <si>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</si>
  <si>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</si>
  <si>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</si>
  <si>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</si>
  <si>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</si>
  <si>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</si>
  <si>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</si>
  <si>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</si>
  <si>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</si>
  <si>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</si>
  <si>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</si>
  <si>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</si>
  <si>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</si>
  <si>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</si>
  <si>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</si>
  <si>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</si>
  <si>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</si>
  <si>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</si>
  <si>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</si>
  <si>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</si>
  <si>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</si>
  <si>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</si>
  <si>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</si>
  <si>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</si>
  <si>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</si>
  <si>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</si>
  <si>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</si>
  <si>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</si>
  <si>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</si>
  <si>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Водное хозяйство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</si>
  <si>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</si>
  <si>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</si>
  <si>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</si>
  <si>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</si>
  <si>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</si>
  <si>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000 0107 0000000000 000</t>
  </si>
  <si>
    <t>000 0111 0000000000 000</t>
  </si>
  <si>
    <t>000 0113 0000000000 000</t>
  </si>
  <si>
    <t>000 0300 0000000000 000</t>
  </si>
  <si>
    <t>000 0309 0000000000 000</t>
  </si>
  <si>
    <t>000 0314 0000000000 000</t>
  </si>
  <si>
    <t>000 0400 0000000000 000</t>
  </si>
  <si>
    <t>000 0406 0000000000 000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</si>
  <si>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</si>
  <si>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</si>
  <si>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</si>
  <si>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</si>
  <si>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</si>
  <si>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</si>
  <si>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</si>
  <si>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</si>
  <si>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</si>
  <si>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</si>
  <si>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</si>
  <si>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</si>
  <si>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</si>
  <si>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</si>
  <si>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</si>
  <si>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</si>
  <si>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</si>
  <si>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</si>
  <si>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</si>
  <si>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</si>
  <si>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</si>
  <si>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</si>
  <si>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</si>
  <si>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</si>
  <si>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</si>
  <si>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</si>
  <si>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</si>
  <si>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</si>
  <si>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</si>
  <si>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000 1103 0000000000 000</t>
  </si>
  <si>
    <t>000 1200 0000000000 000</t>
  </si>
  <si>
    <t>000 1201 0000000000 000</t>
  </si>
  <si>
    <t>000 1202 0000000000 000</t>
  </si>
  <si>
    <t>000 1204 0000000000 000</t>
  </si>
  <si>
    <t>000 1300 0000000000 000</t>
  </si>
  <si>
    <t>000 1301 0000000000 000</t>
  </si>
  <si>
    <t>000 0310 0000000000 000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</si>
  <si>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</si>
  <si>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Утвержденные бюджетные назначения на 2022 год, тыс. руб.</t>
  </si>
  <si>
    <r>
      <t xml:space="preserve">% исполнения утвержденных бюджетных назначений на  </t>
    </r>
    <r>
      <rPr>
        <i/>
        <sz val="9"/>
        <rFont val="Times New Roman"/>
        <family val="1"/>
        <charset val="204"/>
      </rPr>
      <t>2022год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</si>
  <si>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</si>
  <si>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 Красногорск о распределении ассигнований по разделам и подразделам классификации расходов бюджетов за отчетный период текущего финансового года в сравнении с запланированными значениями на соответсвующий период  и соответствующим периодом прошлого года (по состоянию на </t>
    </r>
    <r>
      <rPr>
        <i/>
        <sz val="12"/>
        <rFont val="Times New Roman"/>
        <family val="1"/>
        <charset val="204"/>
      </rPr>
      <t>01.10.2022</t>
    </r>
    <r>
      <rPr>
        <b/>
        <sz val="12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</si>
  <si>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01.10.2021</t>
    </r>
    <r>
      <rPr>
        <sz val="9"/>
        <rFont val="Times New Roman"/>
        <family val="1"/>
        <charset val="204"/>
      </rPr>
      <t>, тыс. руб.</t>
    </r>
  </si>
  <si>
    <t>Утвержденные бюджетные назначения на 9 мес 2022 года, тыс. руб.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</si>
  <si>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01.10.2022</t>
    </r>
    <r>
      <rPr>
        <sz val="9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</si>
  <si>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9 мес </t>
    </r>
    <r>
      <rPr>
        <i/>
        <sz val="9"/>
        <rFont val="Times New Roman"/>
        <family val="1"/>
        <charset val="204"/>
      </rPr>
      <t>2022года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</si>
</sst>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[&gt;=50]#,##0.0,;[Red][&lt;=-50]\-#,##0.0,;#,##0.0,"/>
  </numFmts>
  <fonts count="16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166" fontId="10" fillId="2" borderId="2" xfId="0" applyNumberFormat="1" applyFont="1" applyFill="1" applyBorder="1" applyAlignment="1">
      <alignment horizontal="right" vertical="center"/>
    </xf>
    <xf numFmtId="166" fontId="9" fillId="2" borderId="2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166" fontId="9" fillId="2" borderId="3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/>
    <xf numFmtId="10" fontId="3" fillId="0" borderId="1" xfId="0" applyNumberFormat="1" applyFont="1" applyBorder="1" applyAlignment="1">
      <alignment wrapText="1"/>
    </xf>
    <xf numFmtId="0" fontId="13" fillId="0" borderId="0" xfId="0" applyFont="1" applyAlignment="1">
      <alignment horizontal="center" wrapText="1"/>
    </xf>
  </cellXfs>
  <cellStyles count="2">
    <cellStyle name="Обычный" xfId="0" builtinId="0"/>
    <cellStyle name="Обычный_Приложение" xfId="1" xr:uid="{5C63AAA1-3CC1-4AB6-885E-34778E9D7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Normal="100" zoomScaleSheetLayoutView="70" workbookViewId="0">
      <selection activeCell="M7" sqref="M7"/>
    </sheetView>
  </sheetViews>
  <sheetFormatPr defaultRowHeight="15" x14ac:dyDescent="0.25"/>
  <cols>
    <col min="1" max="1" width="19.7109375" customWidth="1"/>
    <col min="2" max="2" width="54.28515625" customWidth="1"/>
    <col min="3" max="7" width="15.42578125" style="16" customWidth="1"/>
    <col min="8" max="8" width="15.42578125" style="20" customWidth="1"/>
    <col min="9" max="9" width="15.42578125" style="16" customWidth="1"/>
  </cols>
  <sheetData>
    <row r="1" spans="1:9" ht="54.75" customHeight="1" x14ac:dyDescent="0.25">
      <c r="A1" s="22" t="s">
        <v>107</v>
      </c>
      <c r="B1" s="22"/>
      <c r="C1" s="22"/>
      <c r="D1" s="22"/>
      <c r="E1" s="22"/>
      <c r="F1" s="22"/>
      <c r="G1" s="22"/>
      <c r="H1" s="22"/>
      <c r="I1" s="22"/>
    </row>
    <row r="3" spans="1:9" ht="60" x14ac:dyDescent="0.25">
      <c r="A3" s="1" t="s">
        <v>49</v>
      </c>
      <c r="B3" s="1" t="s">
        <v>50</v>
      </c>
      <c r="C3" s="1" t="s">
        <v>104</v>
      </c>
      <c r="D3" s="1" t="s">
        <v>109</v>
      </c>
      <c r="E3" s="7" t="s">
        <v>110</v>
      </c>
      <c r="F3" s="7" t="s">
        <v>111</v>
      </c>
      <c r="G3" s="7" t="s">
        <v>105</v>
      </c>
      <c r="H3" s="18" t="s">
        <v>108</v>
      </c>
      <c r="I3" s="7" t="s">
        <v>106</v>
      </c>
    </row>
    <row r="4" spans="1:9" x14ac:dyDescent="0.25">
      <c r="A4" s="4"/>
      <c r="B4" s="2" t="s">
        <v>0</v>
      </c>
      <c r="C4" s="9">
        <f>(C5+C13+C17+C22+C27+C29+C36+C39+C41+C45+C49+C53)/1000</f>
        <v>22420738.121009998</v>
      </c>
      <c r="D4" s="9">
        <f>(D5+D13+D17+D22+D27+D29+D36+D39+D41+D45+D49+D53)/1000</f>
        <v>17510854.358690001</v>
      </c>
      <c r="E4" s="9">
        <f>(E5+E13+E17+E22+E27+E29+E36+E39+E41+E45+E49+E53)/1000</f>
        <v>13188937.153050002</v>
      </c>
      <c r="F4" s="8">
        <f>E4/D4</f>
        <v>0.75318638844739239</v>
      </c>
      <c r="G4" s="8">
        <f>E4/C4</f>
        <v>0.5882472326230388</v>
      </c>
      <c r="H4" s="19">
        <f>H5+H13+H17+H22+H27+H29+H36+H39+H41+H45+H49+H53</f>
        <v>9754407260</v>
      </c>
      <c r="I4" s="8">
        <f>(E4-H4)/H4</f>
        <v>-0.99864789968252266</v>
      </c>
    </row>
    <row r="5" spans="1:9" ht="24.75" customHeight="1" x14ac:dyDescent="0.25">
      <c r="A5" s="10" t="s">
        <v>53</v>
      </c>
      <c r="B5" s="2" t="s">
        <v>1</v>
      </c>
      <c r="C5" s="17">
        <v>1746030252.79</v>
      </c>
      <c r="D5" s="17">
        <v>1061640715.39</v>
      </c>
      <c r="E5" s="17">
        <v>950009369.29999995</v>
      </c>
      <c r="F5" s="8">
        <f t="shared" ref="F5:F54" si="0">E5/D5</f>
        <v>0.89485016496471537</v>
      </c>
      <c r="G5" s="8">
        <f t="shared" ref="G5:G54" si="1">E5/C5</f>
        <v>0.54409674046710821</v>
      </c>
      <c r="H5" s="17">
        <f>SUM(H6:H12)</f>
        <v>873966700</v>
      </c>
      <c r="I5" s="21">
        <f t="shared" ref="I5:I54" si="2">(E5-H5)/H5</f>
        <v>8.7008657538096071E-2</v>
      </c>
    </row>
    <row r="6" spans="1:9" ht="24" x14ac:dyDescent="0.25">
      <c r="A6" s="11" t="s">
        <v>54</v>
      </c>
      <c r="B6" s="3" t="s">
        <v>2</v>
      </c>
      <c r="C6" s="12">
        <v>5150000</v>
      </c>
      <c r="D6" s="12">
        <v>3870000</v>
      </c>
      <c r="E6" s="12">
        <v>2621736.5499999998</v>
      </c>
      <c r="F6" s="8">
        <f t="shared" si="0"/>
        <v>0.67745130490956063</v>
      </c>
      <c r="G6" s="8">
        <f t="shared" si="1"/>
        <v>0.50907505825242716</v>
      </c>
      <c r="H6" s="12">
        <v>3577820</v>
      </c>
      <c r="I6" s="21">
        <f t="shared" si="2"/>
        <v>-0.26722513988965352</v>
      </c>
    </row>
    <row r="7" spans="1:9" ht="36" x14ac:dyDescent="0.25">
      <c r="A7" s="11" t="s">
        <v>55</v>
      </c>
      <c r="B7" s="3" t="s">
        <v>3</v>
      </c>
      <c r="C7" s="12">
        <v>19837000</v>
      </c>
      <c r="D7" s="12">
        <v>15881000</v>
      </c>
      <c r="E7" s="12">
        <v>14665078.93</v>
      </c>
      <c r="F7" s="8">
        <f t="shared" si="0"/>
        <v>0.92343548454127566</v>
      </c>
      <c r="G7" s="8">
        <f t="shared" si="1"/>
        <v>0.73927907092806366</v>
      </c>
      <c r="H7" s="12">
        <v>12205770</v>
      </c>
      <c r="I7" s="21">
        <f t="shared" si="2"/>
        <v>0.2014874055467209</v>
      </c>
    </row>
    <row r="8" spans="1:9" ht="36" x14ac:dyDescent="0.25">
      <c r="A8" s="11" t="s">
        <v>56</v>
      </c>
      <c r="B8" s="3" t="s">
        <v>4</v>
      </c>
      <c r="C8" s="12">
        <v>472744700</v>
      </c>
      <c r="D8" s="12">
        <v>390671424</v>
      </c>
      <c r="E8" s="12">
        <v>358338837.13</v>
      </c>
      <c r="F8" s="8">
        <f t="shared" si="0"/>
        <v>0.91723841344996859</v>
      </c>
      <c r="G8" s="8">
        <f t="shared" si="1"/>
        <v>0.75799651932639334</v>
      </c>
      <c r="H8" s="12">
        <v>343248380</v>
      </c>
      <c r="I8" s="21">
        <f t="shared" si="2"/>
        <v>4.3963665990208012E-2</v>
      </c>
    </row>
    <row r="9" spans="1:9" ht="24" x14ac:dyDescent="0.25">
      <c r="A9" s="11" t="s">
        <v>57</v>
      </c>
      <c r="B9" s="3" t="s">
        <v>5</v>
      </c>
      <c r="C9" s="12">
        <v>64738500</v>
      </c>
      <c r="D9" s="12">
        <v>49283638</v>
      </c>
      <c r="E9" s="12">
        <v>45510681.640000001</v>
      </c>
      <c r="F9" s="8">
        <f t="shared" si="0"/>
        <v>0.9234440371467707</v>
      </c>
      <c r="G9" s="8">
        <f t="shared" si="1"/>
        <v>0.7029925259312465</v>
      </c>
      <c r="H9" s="12">
        <v>37093570</v>
      </c>
      <c r="I9" s="21">
        <f t="shared" si="2"/>
        <v>0.22691565249718484</v>
      </c>
    </row>
    <row r="10" spans="1:9" x14ac:dyDescent="0.25">
      <c r="A10" s="11" t="s">
        <v>58</v>
      </c>
      <c r="B10" s="3" t="s">
        <v>6</v>
      </c>
      <c r="C10" s="12">
        <v>9294000</v>
      </c>
      <c r="D10" s="12">
        <v>7629000</v>
      </c>
      <c r="E10" s="12">
        <v>6401420.5999999996</v>
      </c>
      <c r="F10" s="8">
        <f t="shared" si="0"/>
        <v>0.83909039192554724</v>
      </c>
      <c r="G10" s="8">
        <f t="shared" si="1"/>
        <v>0.68876916290079615</v>
      </c>
      <c r="H10" s="12">
        <v>6244780</v>
      </c>
      <c r="I10" s="21">
        <f t="shared" si="2"/>
        <v>2.5083445693843437E-2</v>
      </c>
    </row>
    <row r="11" spans="1:9" x14ac:dyDescent="0.25">
      <c r="A11" s="11" t="s">
        <v>59</v>
      </c>
      <c r="B11" s="3" t="s">
        <v>7</v>
      </c>
      <c r="C11" s="12">
        <v>7850000</v>
      </c>
      <c r="D11" s="12">
        <v>0</v>
      </c>
      <c r="E11" s="12">
        <v>0</v>
      </c>
      <c r="F11" s="8">
        <v>0</v>
      </c>
      <c r="G11" s="8">
        <f t="shared" si="1"/>
        <v>0</v>
      </c>
      <c r="H11" s="12">
        <v>0</v>
      </c>
      <c r="I11" s="21">
        <v>0</v>
      </c>
    </row>
    <row r="12" spans="1:9" x14ac:dyDescent="0.25">
      <c r="A12" s="11" t="s">
        <v>60</v>
      </c>
      <c r="B12" s="3" t="s">
        <v>8</v>
      </c>
      <c r="C12" s="12">
        <v>1166416052.79</v>
      </c>
      <c r="D12" s="12">
        <v>594305653.38999999</v>
      </c>
      <c r="E12" s="12">
        <v>522471614.44999999</v>
      </c>
      <c r="F12" s="8">
        <f t="shared" si="0"/>
        <v>0.87912947061794056</v>
      </c>
      <c r="G12" s="8">
        <f t="shared" si="1"/>
        <v>0.44792903286977059</v>
      </c>
      <c r="H12" s="12">
        <v>471596380</v>
      </c>
      <c r="I12" s="21">
        <f t="shared" si="2"/>
        <v>0.10787876372163838</v>
      </c>
    </row>
    <row r="13" spans="1:9" ht="25.5" x14ac:dyDescent="0.25">
      <c r="A13" s="10" t="s">
        <v>61</v>
      </c>
      <c r="B13" s="2" t="s">
        <v>9</v>
      </c>
      <c r="C13" s="13">
        <v>236881720</v>
      </c>
      <c r="D13" s="13">
        <v>173572328</v>
      </c>
      <c r="E13" s="13">
        <v>130188649.34999999</v>
      </c>
      <c r="F13" s="8">
        <f t="shared" si="0"/>
        <v>0.75005417539828123</v>
      </c>
      <c r="G13" s="8">
        <f t="shared" si="1"/>
        <v>0.54959348213952508</v>
      </c>
      <c r="H13" s="13">
        <f>SUM(H14:H16)</f>
        <v>129577470</v>
      </c>
      <c r="I13" s="21">
        <f t="shared" si="2"/>
        <v>4.716710011393138E-3</v>
      </c>
    </row>
    <row r="14" spans="1:9" ht="24" x14ac:dyDescent="0.25">
      <c r="A14" s="11" t="s">
        <v>62</v>
      </c>
      <c r="B14" s="3" t="s">
        <v>10</v>
      </c>
      <c r="C14" s="12">
        <v>10555900</v>
      </c>
      <c r="D14" s="12">
        <v>8922730</v>
      </c>
      <c r="E14" s="12">
        <v>4979130.87</v>
      </c>
      <c r="F14" s="8">
        <f t="shared" si="0"/>
        <v>0.55802774150960521</v>
      </c>
      <c r="G14" s="8">
        <f t="shared" si="1"/>
        <v>0.47169174300628086</v>
      </c>
      <c r="H14" s="12">
        <v>2947140</v>
      </c>
      <c r="I14" s="21">
        <f t="shared" si="2"/>
        <v>0.68947890836539838</v>
      </c>
    </row>
    <row r="15" spans="1:9" ht="24" x14ac:dyDescent="0.25">
      <c r="A15" s="11" t="s">
        <v>102</v>
      </c>
      <c r="B15" s="3" t="s">
        <v>103</v>
      </c>
      <c r="C15" s="12">
        <v>102973000</v>
      </c>
      <c r="D15" s="12">
        <v>77162492</v>
      </c>
      <c r="E15" s="12">
        <v>68759072.25</v>
      </c>
      <c r="F15" s="8">
        <f t="shared" si="0"/>
        <v>0.89109450029167026</v>
      </c>
      <c r="G15" s="8">
        <f t="shared" si="1"/>
        <v>0.66773884659085392</v>
      </c>
      <c r="H15" s="12">
        <v>53906330</v>
      </c>
      <c r="I15" s="21">
        <f t="shared" si="2"/>
        <v>0.27552872269360573</v>
      </c>
    </row>
    <row r="16" spans="1:9" ht="24" x14ac:dyDescent="0.25">
      <c r="A16" s="11" t="s">
        <v>63</v>
      </c>
      <c r="B16" s="3" t="s">
        <v>11</v>
      </c>
      <c r="C16" s="12">
        <v>123352820</v>
      </c>
      <c r="D16" s="12">
        <v>87487106</v>
      </c>
      <c r="E16" s="12">
        <v>56450446.229999997</v>
      </c>
      <c r="F16" s="8">
        <f t="shared" si="0"/>
        <v>0.64524303992864951</v>
      </c>
      <c r="G16" s="8">
        <f t="shared" si="1"/>
        <v>0.45763401460947545</v>
      </c>
      <c r="H16" s="12">
        <v>72724000</v>
      </c>
      <c r="I16" s="21">
        <f t="shared" si="2"/>
        <v>-0.2237714340520324</v>
      </c>
    </row>
    <row r="17" spans="1:9" ht="35.25" customHeight="1" x14ac:dyDescent="0.25">
      <c r="A17" s="10" t="s">
        <v>64</v>
      </c>
      <c r="B17" s="2" t="s">
        <v>12</v>
      </c>
      <c r="C17" s="13">
        <v>1325489335.29</v>
      </c>
      <c r="D17" s="13">
        <v>771298765.04999995</v>
      </c>
      <c r="E17" s="13">
        <v>702865422.88999999</v>
      </c>
      <c r="F17" s="8">
        <f t="shared" si="0"/>
        <v>0.91127518250912309</v>
      </c>
      <c r="G17" s="8">
        <f t="shared" si="1"/>
        <v>0.53026863677950464</v>
      </c>
      <c r="H17" s="13">
        <f>SUM(H18:H21)</f>
        <v>453843810</v>
      </c>
      <c r="I17" s="21">
        <f t="shared" si="2"/>
        <v>0.54869452310035904</v>
      </c>
    </row>
    <row r="18" spans="1:9" x14ac:dyDescent="0.25">
      <c r="A18" s="11" t="s">
        <v>65</v>
      </c>
      <c r="B18" s="3" t="s">
        <v>52</v>
      </c>
      <c r="C18" s="12">
        <v>27727390</v>
      </c>
      <c r="D18" s="12">
        <v>23737366</v>
      </c>
      <c r="E18" s="12">
        <v>20258543.489999998</v>
      </c>
      <c r="F18" s="8">
        <f t="shared" si="0"/>
        <v>0.85344530180812805</v>
      </c>
      <c r="G18" s="8">
        <f t="shared" si="1"/>
        <v>0.73063290450345297</v>
      </c>
      <c r="H18" s="12">
        <v>7077010</v>
      </c>
      <c r="I18" s="21">
        <f t="shared" si="2"/>
        <v>1.8625851157480346</v>
      </c>
    </row>
    <row r="19" spans="1:9" x14ac:dyDescent="0.25">
      <c r="A19" s="11" t="s">
        <v>66</v>
      </c>
      <c r="B19" s="3" t="s">
        <v>13</v>
      </c>
      <c r="C19" s="12">
        <v>90757350</v>
      </c>
      <c r="D19" s="12">
        <v>76951000</v>
      </c>
      <c r="E19" s="12">
        <v>76948722.819999993</v>
      </c>
      <c r="F19" s="8">
        <f t="shared" si="0"/>
        <v>0.99997040740211296</v>
      </c>
      <c r="G19" s="8">
        <f t="shared" si="1"/>
        <v>0.84785114175325738</v>
      </c>
      <c r="H19" s="12">
        <v>50761700</v>
      </c>
      <c r="I19" s="21">
        <f t="shared" si="2"/>
        <v>0.51588151736446952</v>
      </c>
    </row>
    <row r="20" spans="1:9" x14ac:dyDescent="0.25">
      <c r="A20" s="11" t="s">
        <v>67</v>
      </c>
      <c r="B20" s="3" t="s">
        <v>14</v>
      </c>
      <c r="C20" s="12">
        <v>1157506239.22</v>
      </c>
      <c r="D20" s="12">
        <v>635689987.98000002</v>
      </c>
      <c r="E20" s="12">
        <v>584435345.82000005</v>
      </c>
      <c r="F20" s="8">
        <f t="shared" si="0"/>
        <v>0.91937163848864556</v>
      </c>
      <c r="G20" s="8">
        <f t="shared" si="1"/>
        <v>0.50490902426049045</v>
      </c>
      <c r="H20" s="12">
        <v>387884230</v>
      </c>
      <c r="I20" s="21">
        <f t="shared" si="2"/>
        <v>0.50672623586682053</v>
      </c>
    </row>
    <row r="21" spans="1:9" x14ac:dyDescent="0.25">
      <c r="A21" s="11" t="s">
        <v>68</v>
      </c>
      <c r="B21" s="3" t="s">
        <v>15</v>
      </c>
      <c r="C21" s="12">
        <v>49498356.07</v>
      </c>
      <c r="D21" s="12">
        <v>34920411.07</v>
      </c>
      <c r="E21" s="12">
        <v>21222810.760000002</v>
      </c>
      <c r="F21" s="8">
        <f t="shared" si="0"/>
        <v>0.60774802213689982</v>
      </c>
      <c r="G21" s="8">
        <f t="shared" si="1"/>
        <v>0.42875789106989631</v>
      </c>
      <c r="H21" s="12">
        <v>8120870</v>
      </c>
      <c r="I21" s="21">
        <f t="shared" si="2"/>
        <v>1.6133666417514381</v>
      </c>
    </row>
    <row r="22" spans="1:9" ht="26.25" customHeight="1" x14ac:dyDescent="0.25">
      <c r="A22" s="10" t="s">
        <v>69</v>
      </c>
      <c r="B22" s="2" t="s">
        <v>16</v>
      </c>
      <c r="C22" s="13">
        <v>3959848590.7199998</v>
      </c>
      <c r="D22" s="13">
        <v>2668338414.5700002</v>
      </c>
      <c r="E22" s="13">
        <v>2029564831.7</v>
      </c>
      <c r="F22" s="8">
        <f t="shared" si="0"/>
        <v>0.76060998133441859</v>
      </c>
      <c r="G22" s="8">
        <f t="shared" si="1"/>
        <v>0.51253596828331616</v>
      </c>
      <c r="H22" s="13">
        <f>SUM(H23:H26)</f>
        <v>1968669550</v>
      </c>
      <c r="I22" s="21">
        <f t="shared" si="2"/>
        <v>3.093220073424717E-2</v>
      </c>
    </row>
    <row r="23" spans="1:9" x14ac:dyDescent="0.25">
      <c r="A23" s="11" t="s">
        <v>70</v>
      </c>
      <c r="B23" s="3" t="s">
        <v>17</v>
      </c>
      <c r="C23" s="12">
        <v>335288534.92000002</v>
      </c>
      <c r="D23" s="12">
        <v>61904557</v>
      </c>
      <c r="E23" s="12">
        <v>47423635.130000003</v>
      </c>
      <c r="F23" s="8">
        <f t="shared" si="0"/>
        <v>0.7660766416598378</v>
      </c>
      <c r="G23" s="8">
        <f t="shared" si="1"/>
        <v>0.14144126682206803</v>
      </c>
      <c r="H23" s="12">
        <v>38624160</v>
      </c>
      <c r="I23" s="21">
        <f t="shared" si="2"/>
        <v>0.22782308094208398</v>
      </c>
    </row>
    <row r="24" spans="1:9" x14ac:dyDescent="0.25">
      <c r="A24" s="11" t="s">
        <v>71</v>
      </c>
      <c r="B24" s="3" t="s">
        <v>18</v>
      </c>
      <c r="C24" s="12">
        <v>1095947961.1099999</v>
      </c>
      <c r="D24" s="12">
        <v>610490257.42999995</v>
      </c>
      <c r="E24" s="12">
        <v>553991317.62</v>
      </c>
      <c r="F24" s="8">
        <f t="shared" si="0"/>
        <v>0.90745316715151969</v>
      </c>
      <c r="G24" s="8">
        <f t="shared" si="1"/>
        <v>0.50549053173921288</v>
      </c>
      <c r="H24" s="12">
        <v>316026830</v>
      </c>
      <c r="I24" s="21">
        <f t="shared" si="2"/>
        <v>0.75298824349818649</v>
      </c>
    </row>
    <row r="25" spans="1:9" x14ac:dyDescent="0.25">
      <c r="A25" s="11" t="s">
        <v>72</v>
      </c>
      <c r="B25" s="3" t="s">
        <v>19</v>
      </c>
      <c r="C25" s="12">
        <v>2343654663.6900001</v>
      </c>
      <c r="D25" s="12">
        <v>1841546170.1400001</v>
      </c>
      <c r="E25" s="12">
        <v>1313252885.48</v>
      </c>
      <c r="F25" s="8">
        <f t="shared" si="0"/>
        <v>0.71312514819010075</v>
      </c>
      <c r="G25" s="8">
        <f t="shared" si="1"/>
        <v>0.56034402415427986</v>
      </c>
      <c r="H25" s="12">
        <v>1467458320</v>
      </c>
      <c r="I25" s="21">
        <f t="shared" si="2"/>
        <v>-0.1050833488204285</v>
      </c>
    </row>
    <row r="26" spans="1:9" x14ac:dyDescent="0.25">
      <c r="A26" s="11" t="s">
        <v>73</v>
      </c>
      <c r="B26" s="3" t="s">
        <v>20</v>
      </c>
      <c r="C26" s="12">
        <v>184957431</v>
      </c>
      <c r="D26" s="12">
        <v>154397430</v>
      </c>
      <c r="E26" s="12">
        <v>114896993.47</v>
      </c>
      <c r="F26" s="8">
        <f t="shared" si="0"/>
        <v>0.74416389877733069</v>
      </c>
      <c r="G26" s="8">
        <f t="shared" si="1"/>
        <v>0.6212077711546502</v>
      </c>
      <c r="H26" s="12">
        <v>146560240</v>
      </c>
      <c r="I26" s="21">
        <f t="shared" si="2"/>
        <v>-0.21604254011865701</v>
      </c>
    </row>
    <row r="27" spans="1:9" ht="26.25" customHeight="1" x14ac:dyDescent="0.25">
      <c r="A27" s="10" t="s">
        <v>74</v>
      </c>
      <c r="B27" s="2" t="s">
        <v>21</v>
      </c>
      <c r="C27" s="13">
        <v>51725744.280000001</v>
      </c>
      <c r="D27" s="13">
        <v>51725744.280000001</v>
      </c>
      <c r="E27" s="13">
        <v>43973577.859999999</v>
      </c>
      <c r="F27" s="8">
        <f t="shared" si="0"/>
        <v>0.85012943693886267</v>
      </c>
      <c r="G27" s="8">
        <f t="shared" si="1"/>
        <v>0.85012943693886267</v>
      </c>
      <c r="H27" s="13">
        <f>H28</f>
        <v>7833510</v>
      </c>
      <c r="I27" s="21">
        <f t="shared" si="2"/>
        <v>4.6135216346184533</v>
      </c>
    </row>
    <row r="28" spans="1:9" x14ac:dyDescent="0.25">
      <c r="A28" s="11" t="s">
        <v>75</v>
      </c>
      <c r="B28" s="3" t="s">
        <v>22</v>
      </c>
      <c r="C28" s="12">
        <v>51725744.280000001</v>
      </c>
      <c r="D28" s="12">
        <v>51725744.280000001</v>
      </c>
      <c r="E28" s="12">
        <v>43973577.859999999</v>
      </c>
      <c r="F28" s="8">
        <f t="shared" si="0"/>
        <v>0.85012943693886267</v>
      </c>
      <c r="G28" s="8">
        <f t="shared" si="1"/>
        <v>0.85012943693886267</v>
      </c>
      <c r="H28" s="12">
        <v>7833510</v>
      </c>
      <c r="I28" s="21">
        <f t="shared" si="2"/>
        <v>4.6135216346184533</v>
      </c>
    </row>
    <row r="29" spans="1:9" ht="25.5" customHeight="1" x14ac:dyDescent="0.25">
      <c r="A29" s="10" t="s">
        <v>76</v>
      </c>
      <c r="B29" s="2" t="s">
        <v>23</v>
      </c>
      <c r="C29" s="13">
        <v>12998946370.24</v>
      </c>
      <c r="D29" s="13">
        <v>11133024452.709999</v>
      </c>
      <c r="E29" s="13">
        <v>7805688965.6700001</v>
      </c>
      <c r="F29" s="8">
        <f t="shared" si="0"/>
        <v>0.70112923930297666</v>
      </c>
      <c r="G29" s="8">
        <f t="shared" si="1"/>
        <v>0.6004862812220283</v>
      </c>
      <c r="H29" s="13">
        <f>SUM(H30:H35)</f>
        <v>5139562340</v>
      </c>
      <c r="I29" s="21">
        <f t="shared" si="2"/>
        <v>0.51874584824473602</v>
      </c>
    </row>
    <row r="30" spans="1:9" x14ac:dyDescent="0.25">
      <c r="A30" s="11" t="s">
        <v>77</v>
      </c>
      <c r="B30" s="3" t="s">
        <v>24</v>
      </c>
      <c r="C30" s="12">
        <v>3455812229.1999998</v>
      </c>
      <c r="D30" s="12">
        <v>2978934723.27</v>
      </c>
      <c r="E30" s="12">
        <v>2122970557.6700001</v>
      </c>
      <c r="F30" s="8">
        <f t="shared" si="0"/>
        <v>0.7126609861862292</v>
      </c>
      <c r="G30" s="8">
        <f t="shared" si="1"/>
        <v>0.61431883935472253</v>
      </c>
      <c r="H30" s="12">
        <v>1712881530</v>
      </c>
      <c r="I30" s="21">
        <f t="shared" si="2"/>
        <v>0.23941470585534311</v>
      </c>
    </row>
    <row r="31" spans="1:9" x14ac:dyDescent="0.25">
      <c r="A31" s="11" t="s">
        <v>78</v>
      </c>
      <c r="B31" s="3" t="s">
        <v>25</v>
      </c>
      <c r="C31" s="12">
        <v>8811688469.8199997</v>
      </c>
      <c r="D31" s="12">
        <v>7588883329.4399996</v>
      </c>
      <c r="E31" s="12">
        <v>5177359040.3199997</v>
      </c>
      <c r="F31" s="8">
        <f t="shared" si="0"/>
        <v>0.68222936307838167</v>
      </c>
      <c r="G31" s="8">
        <f t="shared" si="1"/>
        <v>0.58755584222620161</v>
      </c>
      <c r="H31" s="12">
        <v>2916600340</v>
      </c>
      <c r="I31" s="21">
        <f t="shared" si="2"/>
        <v>0.77513489569160499</v>
      </c>
    </row>
    <row r="32" spans="1:9" x14ac:dyDescent="0.25">
      <c r="A32" s="11" t="s">
        <v>79</v>
      </c>
      <c r="B32" s="3" t="s">
        <v>26</v>
      </c>
      <c r="C32" s="12">
        <v>554137000</v>
      </c>
      <c r="D32" s="12">
        <v>409893220</v>
      </c>
      <c r="E32" s="12">
        <v>373319596.85000002</v>
      </c>
      <c r="F32" s="8">
        <f t="shared" si="0"/>
        <v>0.91077280285338713</v>
      </c>
      <c r="G32" s="8">
        <f t="shared" si="1"/>
        <v>0.67369548839005522</v>
      </c>
      <c r="H32" s="12">
        <v>382608480</v>
      </c>
      <c r="I32" s="21">
        <f t="shared" si="2"/>
        <v>-2.4277776462246672E-2</v>
      </c>
    </row>
    <row r="33" spans="1:9" ht="24" x14ac:dyDescent="0.25">
      <c r="A33" s="11" t="s">
        <v>80</v>
      </c>
      <c r="B33" s="3" t="s">
        <v>27</v>
      </c>
      <c r="C33" s="12">
        <v>2571000</v>
      </c>
      <c r="D33" s="12">
        <v>2263000</v>
      </c>
      <c r="E33" s="12">
        <v>890261.27</v>
      </c>
      <c r="F33" s="8">
        <f t="shared" si="0"/>
        <v>0.3933987052585064</v>
      </c>
      <c r="G33" s="8">
        <f t="shared" si="1"/>
        <v>0.34627042784908596</v>
      </c>
      <c r="H33" s="12">
        <v>999370</v>
      </c>
      <c r="I33" s="21">
        <f t="shared" si="2"/>
        <v>-0.10917751183245443</v>
      </c>
    </row>
    <row r="34" spans="1:9" x14ac:dyDescent="0.25">
      <c r="A34" s="11" t="s">
        <v>81</v>
      </c>
      <c r="B34" s="3" t="s">
        <v>28</v>
      </c>
      <c r="C34" s="12">
        <v>91541000</v>
      </c>
      <c r="D34" s="12">
        <v>87269500</v>
      </c>
      <c r="E34" s="12">
        <v>75669778.310000002</v>
      </c>
      <c r="F34" s="8">
        <f t="shared" si="0"/>
        <v>0.86708160709067894</v>
      </c>
      <c r="G34" s="8">
        <f t="shared" si="1"/>
        <v>0.82662171387684213</v>
      </c>
      <c r="H34" s="12">
        <v>74958970</v>
      </c>
      <c r="I34" s="21">
        <f t="shared" si="2"/>
        <v>9.4826317650843171E-3</v>
      </c>
    </row>
    <row r="35" spans="1:9" x14ac:dyDescent="0.25">
      <c r="A35" s="11" t="s">
        <v>82</v>
      </c>
      <c r="B35" s="3" t="s">
        <v>29</v>
      </c>
      <c r="C35" s="12">
        <v>83196671.219999999</v>
      </c>
      <c r="D35" s="12">
        <v>65780680</v>
      </c>
      <c r="E35" s="12">
        <v>55479731.25</v>
      </c>
      <c r="F35" s="8">
        <f t="shared" si="0"/>
        <v>0.84340464783884872</v>
      </c>
      <c r="G35" s="8">
        <f t="shared" si="1"/>
        <v>0.66685037317530316</v>
      </c>
      <c r="H35" s="12">
        <v>51513650</v>
      </c>
      <c r="I35" s="21">
        <f t="shared" si="2"/>
        <v>7.6990880087122543E-2</v>
      </c>
    </row>
    <row r="36" spans="1:9" ht="24" customHeight="1" x14ac:dyDescent="0.25">
      <c r="A36" s="10" t="s">
        <v>83</v>
      </c>
      <c r="B36" s="2" t="s">
        <v>30</v>
      </c>
      <c r="C36" s="13">
        <v>957587220.69000006</v>
      </c>
      <c r="D36" s="13">
        <v>765460220.69000006</v>
      </c>
      <c r="E36" s="13">
        <v>720863750.38</v>
      </c>
      <c r="F36" s="8">
        <f t="shared" si="0"/>
        <v>0.94173900993862236</v>
      </c>
      <c r="G36" s="8">
        <f t="shared" si="1"/>
        <v>0.75279174032896312</v>
      </c>
      <c r="H36" s="13">
        <f>SUM(H37:H38)</f>
        <v>564691840</v>
      </c>
      <c r="I36" s="21">
        <f t="shared" si="2"/>
        <v>0.27656130178895449</v>
      </c>
    </row>
    <row r="37" spans="1:9" x14ac:dyDescent="0.25">
      <c r="A37" s="11" t="s">
        <v>84</v>
      </c>
      <c r="B37" s="3" t="s">
        <v>31</v>
      </c>
      <c r="C37" s="12">
        <v>930601220.69000006</v>
      </c>
      <c r="D37" s="12">
        <v>742434220.69000006</v>
      </c>
      <c r="E37" s="12">
        <v>705890884.00999999</v>
      </c>
      <c r="F37" s="8">
        <f t="shared" si="0"/>
        <v>0.950779024374661</v>
      </c>
      <c r="G37" s="8">
        <f t="shared" si="1"/>
        <v>0.7585320847597995</v>
      </c>
      <c r="H37" s="12">
        <v>553982040</v>
      </c>
      <c r="I37" s="21">
        <f t="shared" si="2"/>
        <v>0.27421257918397496</v>
      </c>
    </row>
    <row r="38" spans="1:9" x14ac:dyDescent="0.25">
      <c r="A38" s="11" t="s">
        <v>85</v>
      </c>
      <c r="B38" s="3" t="s">
        <v>32</v>
      </c>
      <c r="C38" s="12">
        <v>26986000</v>
      </c>
      <c r="D38" s="12">
        <v>23026000</v>
      </c>
      <c r="E38" s="12">
        <v>14972866.369999999</v>
      </c>
      <c r="F38" s="8">
        <f t="shared" si="0"/>
        <v>0.65025911447928431</v>
      </c>
      <c r="G38" s="8">
        <f t="shared" si="1"/>
        <v>0.55483830022974878</v>
      </c>
      <c r="H38" s="12">
        <v>10709800</v>
      </c>
      <c r="I38" s="21">
        <f t="shared" si="2"/>
        <v>0.39805284599152169</v>
      </c>
    </row>
    <row r="39" spans="1:9" ht="24.75" customHeight="1" x14ac:dyDescent="0.25">
      <c r="A39" s="10" t="s">
        <v>86</v>
      </c>
      <c r="B39" s="2" t="s">
        <v>33</v>
      </c>
      <c r="C39" s="13">
        <v>12468000</v>
      </c>
      <c r="D39" s="13">
        <v>10637500</v>
      </c>
      <c r="E39" s="13">
        <v>5769775.8600000003</v>
      </c>
      <c r="F39" s="8">
        <f t="shared" si="0"/>
        <v>0.54239961081081089</v>
      </c>
      <c r="G39" s="8">
        <f t="shared" si="1"/>
        <v>0.46276675168431186</v>
      </c>
      <c r="H39" s="13">
        <f>H40</f>
        <v>12357280</v>
      </c>
      <c r="I39" s="21">
        <f t="shared" si="2"/>
        <v>-0.53308690423782579</v>
      </c>
    </row>
    <row r="40" spans="1:9" x14ac:dyDescent="0.25">
      <c r="A40" s="11" t="s">
        <v>87</v>
      </c>
      <c r="B40" s="3" t="s">
        <v>34</v>
      </c>
      <c r="C40" s="12">
        <v>12468000</v>
      </c>
      <c r="D40" s="12">
        <v>10637500</v>
      </c>
      <c r="E40" s="12">
        <v>5769775.8600000003</v>
      </c>
      <c r="F40" s="8">
        <f t="shared" si="0"/>
        <v>0.54239961081081089</v>
      </c>
      <c r="G40" s="8">
        <f t="shared" si="1"/>
        <v>0.46276675168431186</v>
      </c>
      <c r="H40" s="12">
        <v>12357280</v>
      </c>
      <c r="I40" s="21">
        <f t="shared" si="2"/>
        <v>-0.53308690423782579</v>
      </c>
    </row>
    <row r="41" spans="1:9" ht="25.5" customHeight="1" x14ac:dyDescent="0.25">
      <c r="A41" s="10" t="s">
        <v>88</v>
      </c>
      <c r="B41" s="2" t="s">
        <v>35</v>
      </c>
      <c r="C41" s="13">
        <v>357687743</v>
      </c>
      <c r="D41" s="13">
        <v>325681043</v>
      </c>
      <c r="E41" s="13">
        <v>275259544.63999999</v>
      </c>
      <c r="F41" s="8">
        <f t="shared" si="0"/>
        <v>0.84518135321741761</v>
      </c>
      <c r="G41" s="8">
        <f t="shared" si="1"/>
        <v>0.76955263362211435</v>
      </c>
      <c r="H41" s="13">
        <f>SUM(H42:H44)</f>
        <v>122352140</v>
      </c>
      <c r="I41" s="21">
        <f t="shared" si="2"/>
        <v>1.2497321635731093</v>
      </c>
    </row>
    <row r="42" spans="1:9" x14ac:dyDescent="0.25">
      <c r="A42" s="11" t="s">
        <v>89</v>
      </c>
      <c r="B42" s="3" t="s">
        <v>36</v>
      </c>
      <c r="C42" s="12">
        <v>16796000</v>
      </c>
      <c r="D42" s="12">
        <v>12602000</v>
      </c>
      <c r="E42" s="12">
        <v>11280605.199999999</v>
      </c>
      <c r="F42" s="8">
        <f t="shared" si="0"/>
        <v>0.89514404062847164</v>
      </c>
      <c r="G42" s="8">
        <f t="shared" si="1"/>
        <v>0.67162450583472255</v>
      </c>
      <c r="H42" s="12">
        <v>11025070</v>
      </c>
      <c r="I42" s="21">
        <f t="shared" si="2"/>
        <v>2.3177648758692621E-2</v>
      </c>
    </row>
    <row r="43" spans="1:9" x14ac:dyDescent="0.25">
      <c r="A43" s="11" t="s">
        <v>90</v>
      </c>
      <c r="B43" s="3" t="s">
        <v>37</v>
      </c>
      <c r="C43" s="12">
        <v>77589143</v>
      </c>
      <c r="D43" s="12">
        <v>72110943</v>
      </c>
      <c r="E43" s="12">
        <v>59376927.009999998</v>
      </c>
      <c r="F43" s="8">
        <f t="shared" si="0"/>
        <v>0.82341076873727748</v>
      </c>
      <c r="G43" s="8">
        <f t="shared" si="1"/>
        <v>0.76527365445961937</v>
      </c>
      <c r="H43" s="12">
        <v>56069510</v>
      </c>
      <c r="I43" s="21">
        <f t="shared" si="2"/>
        <v>5.8987799429672166E-2</v>
      </c>
    </row>
    <row r="44" spans="1:9" x14ac:dyDescent="0.25">
      <c r="A44" s="11" t="s">
        <v>91</v>
      </c>
      <c r="B44" s="3" t="s">
        <v>38</v>
      </c>
      <c r="C44" s="12">
        <v>263302600</v>
      </c>
      <c r="D44" s="12">
        <v>240968100</v>
      </c>
      <c r="E44" s="12">
        <v>204602012.43000001</v>
      </c>
      <c r="F44" s="8">
        <f t="shared" si="0"/>
        <v>0.84908339498049745</v>
      </c>
      <c r="G44" s="8">
        <f t="shared" si="1"/>
        <v>0.77706035728473632</v>
      </c>
      <c r="H44" s="12">
        <v>55257560</v>
      </c>
      <c r="I44" s="21">
        <f t="shared" si="2"/>
        <v>2.702697195279705</v>
      </c>
    </row>
    <row r="45" spans="1:9" ht="24.75" customHeight="1" x14ac:dyDescent="0.25">
      <c r="A45" s="10" t="s">
        <v>92</v>
      </c>
      <c r="B45" s="2" t="s">
        <v>39</v>
      </c>
      <c r="C45" s="13">
        <v>684313144</v>
      </c>
      <c r="D45" s="13">
        <v>502023675</v>
      </c>
      <c r="E45" s="13">
        <v>485078950.86000001</v>
      </c>
      <c r="F45" s="8">
        <f t="shared" si="0"/>
        <v>0.96624716127182653</v>
      </c>
      <c r="G45" s="8">
        <f t="shared" si="1"/>
        <v>0.70885522967537795</v>
      </c>
      <c r="H45" s="13">
        <f>SUM(H46:H48)</f>
        <v>446088390</v>
      </c>
      <c r="I45" s="21">
        <f t="shared" si="2"/>
        <v>8.7405459846197783E-2</v>
      </c>
    </row>
    <row r="46" spans="1:9" x14ac:dyDescent="0.25">
      <c r="A46" s="11" t="s">
        <v>93</v>
      </c>
      <c r="B46" s="3" t="s">
        <v>40</v>
      </c>
      <c r="C46" s="12">
        <v>439643144</v>
      </c>
      <c r="D46" s="12">
        <v>312418862</v>
      </c>
      <c r="E46" s="12">
        <v>307137894</v>
      </c>
      <c r="F46" s="8">
        <f t="shared" si="0"/>
        <v>0.983096513551733</v>
      </c>
      <c r="G46" s="8">
        <f t="shared" si="1"/>
        <v>0.698607264076885</v>
      </c>
      <c r="H46" s="12">
        <v>302381500</v>
      </c>
      <c r="I46" s="21">
        <f t="shared" si="2"/>
        <v>1.5729778442133531E-2</v>
      </c>
    </row>
    <row r="47" spans="1:9" x14ac:dyDescent="0.25">
      <c r="A47" s="11" t="s">
        <v>94</v>
      </c>
      <c r="B47" s="3" t="s">
        <v>41</v>
      </c>
      <c r="C47" s="12">
        <v>128073667</v>
      </c>
      <c r="D47" s="12">
        <v>105719000</v>
      </c>
      <c r="E47" s="12">
        <v>101853497.86</v>
      </c>
      <c r="F47" s="8">
        <f t="shared" si="0"/>
        <v>0.96343606976986162</v>
      </c>
      <c r="G47" s="8">
        <f t="shared" si="1"/>
        <v>0.79527275392216257</v>
      </c>
      <c r="H47" s="12">
        <v>72884340</v>
      </c>
      <c r="I47" s="21">
        <f t="shared" si="2"/>
        <v>0.39746751990894064</v>
      </c>
    </row>
    <row r="48" spans="1:9" x14ac:dyDescent="0.25">
      <c r="A48" s="11" t="s">
        <v>95</v>
      </c>
      <c r="B48" s="3" t="s">
        <v>42</v>
      </c>
      <c r="C48" s="12">
        <v>116596333</v>
      </c>
      <c r="D48" s="12">
        <v>83885813</v>
      </c>
      <c r="E48" s="12">
        <v>76087559</v>
      </c>
      <c r="F48" s="8">
        <f t="shared" si="0"/>
        <v>0.90703727220239261</v>
      </c>
      <c r="G48" s="8">
        <f t="shared" si="1"/>
        <v>0.65257248699236536</v>
      </c>
      <c r="H48" s="12">
        <v>70822550</v>
      </c>
      <c r="I48" s="21">
        <f t="shared" si="2"/>
        <v>7.4340856125626659E-2</v>
      </c>
    </row>
    <row r="49" spans="1:9" ht="20.25" customHeight="1" x14ac:dyDescent="0.25">
      <c r="A49" s="10" t="s">
        <v>96</v>
      </c>
      <c r="B49" s="2" t="s">
        <v>43</v>
      </c>
      <c r="C49" s="13">
        <v>62260000</v>
      </c>
      <c r="D49" s="13">
        <v>47451500</v>
      </c>
      <c r="E49" s="13">
        <v>39674314.539999999</v>
      </c>
      <c r="F49" s="8">
        <f t="shared" si="0"/>
        <v>0.83610243174609866</v>
      </c>
      <c r="G49" s="8">
        <f t="shared" si="1"/>
        <v>0.6372360189527787</v>
      </c>
      <c r="H49" s="13">
        <f>SUM(H50:H52)</f>
        <v>34735520</v>
      </c>
      <c r="I49" s="21">
        <f t="shared" si="2"/>
        <v>0.14218283014044411</v>
      </c>
    </row>
    <row r="50" spans="1:9" x14ac:dyDescent="0.25">
      <c r="A50" s="11" t="s">
        <v>97</v>
      </c>
      <c r="B50" s="3" t="s">
        <v>44</v>
      </c>
      <c r="C50" s="12">
        <v>32615000</v>
      </c>
      <c r="D50" s="12">
        <v>24999500</v>
      </c>
      <c r="E50" s="12">
        <v>23665373.239999998</v>
      </c>
      <c r="F50" s="8">
        <f t="shared" si="0"/>
        <v>0.94663386227724544</v>
      </c>
      <c r="G50" s="8">
        <f t="shared" si="1"/>
        <v>0.7255978304461137</v>
      </c>
      <c r="H50" s="12">
        <v>18384000</v>
      </c>
      <c r="I50" s="21">
        <f t="shared" si="2"/>
        <v>0.2872809638816361</v>
      </c>
    </row>
    <row r="51" spans="1:9" x14ac:dyDescent="0.25">
      <c r="A51" s="11" t="s">
        <v>98</v>
      </c>
      <c r="B51" s="3" t="s">
        <v>45</v>
      </c>
      <c r="C51" s="12">
        <v>23499940</v>
      </c>
      <c r="D51" s="12">
        <v>18031940</v>
      </c>
      <c r="E51" s="12">
        <v>13860811.49</v>
      </c>
      <c r="F51" s="8">
        <f t="shared" si="0"/>
        <v>0.76868110086879171</v>
      </c>
      <c r="G51" s="8">
        <f t="shared" si="1"/>
        <v>0.58982327146367186</v>
      </c>
      <c r="H51" s="12">
        <v>9229060</v>
      </c>
      <c r="I51" s="21">
        <f t="shared" si="2"/>
        <v>0.50186600693895156</v>
      </c>
    </row>
    <row r="52" spans="1:9" x14ac:dyDescent="0.25">
      <c r="A52" s="11" t="s">
        <v>99</v>
      </c>
      <c r="B52" s="3" t="s">
        <v>46</v>
      </c>
      <c r="C52" s="12">
        <v>6145060</v>
      </c>
      <c r="D52" s="12">
        <v>4420060</v>
      </c>
      <c r="E52" s="12">
        <v>2148129.81</v>
      </c>
      <c r="F52" s="8">
        <f t="shared" si="0"/>
        <v>0.48599562223137244</v>
      </c>
      <c r="G52" s="8">
        <f t="shared" si="1"/>
        <v>0.34957019296801006</v>
      </c>
      <c r="H52" s="12">
        <v>7122460</v>
      </c>
      <c r="I52" s="21">
        <f t="shared" si="2"/>
        <v>-0.69840057929423249</v>
      </c>
    </row>
    <row r="53" spans="1:9" ht="27" customHeight="1" x14ac:dyDescent="0.25">
      <c r="A53" s="10" t="s">
        <v>100</v>
      </c>
      <c r="B53" s="2" t="s">
        <v>47</v>
      </c>
      <c r="C53" s="13">
        <v>27500000</v>
      </c>
      <c r="D53" s="13">
        <v>0</v>
      </c>
      <c r="E53" s="13">
        <v>0</v>
      </c>
      <c r="F53" s="8" t="e">
        <f t="shared" si="0"/>
        <v>#DIV/0!</v>
      </c>
      <c r="G53" s="8">
        <f t="shared" si="1"/>
        <v>0</v>
      </c>
      <c r="H53" s="13">
        <f>H54</f>
        <v>728710</v>
      </c>
      <c r="I53" s="21">
        <f t="shared" si="2"/>
        <v>-1</v>
      </c>
    </row>
    <row r="54" spans="1:9" x14ac:dyDescent="0.25">
      <c r="A54" s="11" t="s">
        <v>101</v>
      </c>
      <c r="B54" s="3" t="s">
        <v>48</v>
      </c>
      <c r="C54" s="12">
        <v>27500000</v>
      </c>
      <c r="D54" s="12">
        <v>0</v>
      </c>
      <c r="E54" s="12">
        <v>0</v>
      </c>
      <c r="F54" s="8" t="e">
        <f t="shared" si="0"/>
        <v>#DIV/0!</v>
      </c>
      <c r="G54" s="8">
        <f t="shared" si="1"/>
        <v>0</v>
      </c>
      <c r="H54" s="14">
        <v>728710</v>
      </c>
      <c r="I54" s="21">
        <f t="shared" si="2"/>
        <v>-1</v>
      </c>
    </row>
    <row r="55" spans="1:9" x14ac:dyDescent="0.25">
      <c r="A55" s="5"/>
      <c r="C55" s="15"/>
      <c r="D55" s="15"/>
      <c r="E55" s="15"/>
    </row>
    <row r="56" spans="1:9" x14ac:dyDescent="0.25">
      <c r="A56" s="6" t="s">
        <v>51</v>
      </c>
      <c r="C56" s="15"/>
      <c r="D56" s="15"/>
      <c r="E56" s="15"/>
    </row>
    <row r="57" spans="1:9" x14ac:dyDescent="0.25">
      <c r="C57" s="15"/>
      <c r="D57" s="15"/>
      <c r="E57" s="15"/>
    </row>
  </sheetData>
  <mergeCells count="1">
    <mergeCell ref="A1:I1"/>
  </mergeCells>
  <pageMargins left="0.7" right="0.7" top="0.75" bottom="0.75" header="0.3" footer="0.3"/>
  <pageSetup paperSize="9" scale="63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2022-10-25T14:43:27Z</dcterms:modified>
</cp:coreProperties>
</file>