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Bud-8\d\Documents\1ОТКРЫТЫЙ БЮДЖЕТ\НАПОЛНЕНИЕ САЙТА\6 Оперативная информация об исполнении бюджета и финансовый контроль\Квартальный отчеты 2023\1 полугодие\"/>
    </mc:Choice>
  </mc:AlternateContent>
  <xr:revisionPtr revIDLastSave="0" documentId="13_ncr:1_{1B2CF3DC-2B5A-4E85-B149-C261793602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3" i="1" l="1"/>
  <c r="E53" i="1"/>
  <c r="C53" i="1"/>
  <c r="D49" i="1"/>
  <c r="E49" i="1"/>
  <c r="C49" i="1"/>
  <c r="D45" i="1"/>
  <c r="E45" i="1"/>
  <c r="C45" i="1"/>
  <c r="D41" i="1"/>
  <c r="E41" i="1"/>
  <c r="C41" i="1"/>
  <c r="E39" i="1"/>
  <c r="D39" i="1"/>
  <c r="C39" i="1"/>
  <c r="D36" i="1"/>
  <c r="E36" i="1"/>
  <c r="C36" i="1"/>
  <c r="D29" i="1"/>
  <c r="E29" i="1"/>
  <c r="C29" i="1"/>
  <c r="D27" i="1"/>
  <c r="E27" i="1"/>
  <c r="C27" i="1"/>
  <c r="D22" i="1"/>
  <c r="E22" i="1"/>
  <c r="C22" i="1"/>
  <c r="D17" i="1"/>
  <c r="E17" i="1"/>
  <c r="C17" i="1"/>
  <c r="D13" i="1"/>
  <c r="E13" i="1"/>
  <c r="C13" i="1"/>
  <c r="D5" i="1"/>
  <c r="E5" i="1"/>
  <c r="C5" i="1"/>
  <c r="H4" i="1" l="1"/>
  <c r="F6" i="1" l="1"/>
  <c r="F7" i="1"/>
  <c r="F8" i="1"/>
  <c r="F9" i="1"/>
  <c r="F10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F30" i="1"/>
  <c r="F31" i="1"/>
  <c r="F32" i="1"/>
  <c r="F33" i="1"/>
  <c r="F34" i="1"/>
  <c r="F35" i="1"/>
  <c r="F37" i="1"/>
  <c r="F38" i="1"/>
  <c r="F40" i="1"/>
  <c r="F42" i="1"/>
  <c r="F43" i="1"/>
  <c r="F44" i="1"/>
  <c r="F46" i="1"/>
  <c r="F47" i="1"/>
  <c r="F48" i="1"/>
  <c r="F50" i="1"/>
  <c r="F51" i="1"/>
  <c r="F52" i="1"/>
  <c r="F53" i="1"/>
  <c r="F54" i="1"/>
  <c r="F49" i="1"/>
  <c r="F45" i="1"/>
  <c r="F41" i="1"/>
  <c r="F39" i="1"/>
  <c r="F36" i="1"/>
  <c r="F27" i="1"/>
  <c r="F29" i="1"/>
  <c r="F13" i="1"/>
  <c r="D4" i="1" l="1"/>
  <c r="F5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E4" i="1"/>
  <c r="I4" i="1" s="1"/>
  <c r="C4" i="1"/>
  <c r="F4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</calcChain>
</file>

<file path=xl/sharedStrings.xml><?xml version="1.0" encoding="utf-8"?>
<sst xmlns="http://schemas.openxmlformats.org/spreadsheetml/2006/main" count="112" uniqueCount="112">
  <si>
    <t>РАСХОДЫ БЮДЖЕТА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</si>
  <si>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</si>
  <si>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</si>
  <si>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</si>
  <si>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</si>
  <si>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</si>
  <si>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</si>
  <si>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</si>
  <si>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</si>
  <si>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</si>
  <si>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</si>
  <si>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</si>
  <si>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</si>
  <si>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</si>
  <si>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</si>
  <si>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</si>
  <si>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</si>
  <si>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</si>
  <si>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</si>
  <si>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</si>
  <si>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</si>
  <si>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</si>
  <si>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</si>
  <si>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</si>
  <si>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</si>
  <si>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</si>
  <si>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</si>
  <si>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</si>
  <si>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</si>
  <si>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</si>
  <si>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</si>
  <si>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</si>
  <si>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</si>
  <si>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</si>
  <si>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</si>
  <si>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</si>
  <si>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</si>
  <si>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</si>
  <si>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</si>
  <si>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</si>
  <si>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</si>
  <si>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</si>
  <si>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</si>
  <si>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</si>
  <si>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</si>
  <si>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</si>
  <si>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</si>
  <si>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</si>
  <si>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</si>
  <si>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Код</t>
  </si>
  <si>
    <t>Наименование разделов, подразделов</t>
  </si>
  <si>
    <t>* В соответствии с отчетом об исполнении бюджета</t>
  </si>
  <si>
    <t>Водное хозяйство</t>
  </si>
  <si>
    <t>000 0100 0000000000 000</t>
  </si>
  <si>
    <t>000 0102 0000000000 000</t>
  </si>
  <si>
    <t>000 0103 0000000000 000</t>
  </si>
  <si>
    <t>000 0104 0000000000 000</t>
  </si>
  <si>
    <t>000 0106 0000000000 000</t>
  </si>
  <si>
    <t>000 0107 0000000000 000</t>
  </si>
  <si>
    <t>000 0111 0000000000 000</t>
  </si>
  <si>
    <t>000 0113 0000000000 000</t>
  </si>
  <si>
    <t>000 0300 0000000000 000</t>
  </si>
  <si>
    <t>000 0309 0000000000 000</t>
  </si>
  <si>
    <t>000 0314 0000000000 000</t>
  </si>
  <si>
    <t>000 0400 0000000000 000</t>
  </si>
  <si>
    <t>000 0406 0000000000 000</t>
  </si>
  <si>
    <t>000 0408 0000000000 000</t>
  </si>
  <si>
    <t>000 0409 0000000000 000</t>
  </si>
  <si>
    <t>000 0412 0000000000 000</t>
  </si>
  <si>
    <t>000 0500 0000000000 000</t>
  </si>
  <si>
    <t>000 0501 0000000000 000</t>
  </si>
  <si>
    <t>000 0502 0000000000 000</t>
  </si>
  <si>
    <t>000 0503 0000000000 000</t>
  </si>
  <si>
    <t>000 0505 0000000000 000</t>
  </si>
  <si>
    <t>000 0600 0000000000 000</t>
  </si>
  <si>
    <t>000 0605 0000000000 000</t>
  </si>
  <si>
    <t>000 0700 0000000000 000</t>
  </si>
  <si>
    <t>000 0701 0000000000 000</t>
  </si>
  <si>
    <t>000 0702 0000000000 000</t>
  </si>
  <si>
    <t>000 0703 0000000000 000</t>
  </si>
  <si>
    <t>000 0705 0000000000 000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</si>
  <si>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</si>
  <si>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</si>
  <si>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</si>
  <si>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</si>
  <si>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</si>
  <si>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000 0900 0000000000 000</t>
  </si>
  <si>
    <t>000 0909 0000000000 000</t>
  </si>
  <si>
    <t>000 1000 0000000000 000</t>
  </si>
  <si>
    <t>000 1001 0000000000 000</t>
  </si>
  <si>
    <t>000 1003 0000000000 000</t>
  </si>
  <si>
    <t>000 1004 0000000000 000</t>
  </si>
  <si>
    <t>000 1100 0000000000 000</t>
  </si>
  <si>
    <t>000 1101 0000000000 000</t>
  </si>
  <si>
    <t>000 1102 0000000000 000</t>
  </si>
  <si>
    <t>000 1103 0000000000 000</t>
  </si>
  <si>
    <t>000 1200 0000000000 000</t>
  </si>
  <si>
    <t>000 1201 0000000000 000</t>
  </si>
  <si>
    <t>000 1202 0000000000 000</t>
  </si>
  <si>
    <t>000 1204 0000000000 000</t>
  </si>
  <si>
    <t>000 1300 0000000000 000</t>
  </si>
  <si>
    <t>000 1301 0000000000 000</t>
  </si>
  <si>
    <t>000 0310 0000000000 000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</si>
  <si>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</si>
  <si>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01.07.2022</t>
    </r>
    <r>
      <rPr>
        <sz val="9"/>
        <rFont val="Times New Roman"/>
        <family val="1"/>
        <charset val="204"/>
      </rPr>
      <t>, тыс. руб.</t>
    </r>
  </si>
  <si>
    <r>
      <t xml:space="preserve">Сведения об исполнении бюджета го Красногорск о распределении ассигнований по разделам и подразделам классификации расходов бюджетов за отчетный период текущего финансового года в сравнении с запланированными значениями на соответсвующий период  и соответствующим периодом прошлого года (по состоянию на </t>
    </r>
    <r>
      <rPr>
        <i/>
        <sz val="12"/>
        <rFont val="Times New Roman"/>
        <family val="1"/>
        <charset val="204"/>
      </rPr>
      <t>01.07.2023</t>
    </r>
    <r>
      <rPr>
        <b/>
        <sz val="12"/>
        <rFont val="Times New Roman"/>
        <family val="1"/>
        <charset val="204"/>
      </rPr>
      <t>)</t>
    </r>
  </si>
  <si>
    <t>Утвержденные бюджетные назначения на 2023 год, тыс. руб.</t>
  </si>
  <si>
    <t>Утвержденные бюджетные назначения на 1 полугодие 2023 года, тыс. руб.</t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</si>
  <si>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01.07.2023</t>
    </r>
    <r>
      <rPr>
        <sz val="9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</si>
  <si>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1 полугодие </t>
    </r>
    <r>
      <rPr>
        <i/>
        <sz val="9"/>
        <rFont val="Times New Roman"/>
        <family val="1"/>
        <charset val="204"/>
      </rPr>
      <t>2023года</t>
    </r>
  </si>
  <si>
    <r>
      <t xml:space="preserve">% исполнения утвержденных бюджетных назначений на  </t>
    </r>
    <r>
      <rPr>
        <i/>
        <sz val="9"/>
        <rFont val="Times New Roman"/>
        <family val="1"/>
        <charset val="204"/>
      </rPr>
      <t>2023год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</si>
  <si>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2022</t>
    </r>
    <r>
      <rPr>
        <sz val="9"/>
        <rFont val="Times New Roman"/>
        <family val="1"/>
        <charset val="204"/>
      </rPr>
      <t xml:space="preserve"> года,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</si>
</sst>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[&gt;=50]#,##0.0,;[Red][&lt;=-50]\-#,##0.0,;#,##0.0,"/>
  </numFmts>
  <fonts count="15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166" fontId="10" fillId="2" borderId="2" xfId="0" applyNumberFormat="1" applyFont="1" applyFill="1" applyBorder="1" applyAlignment="1">
      <alignment horizontal="right" vertical="center"/>
    </xf>
    <xf numFmtId="166" fontId="9" fillId="2" borderId="2" xfId="0" applyNumberFormat="1" applyFont="1" applyFill="1" applyBorder="1" applyAlignment="1">
      <alignment horizontal="right" vertical="center"/>
    </xf>
    <xf numFmtId="166" fontId="10" fillId="2" borderId="1" xfId="0" applyNumberFormat="1" applyFont="1" applyFill="1" applyBorder="1" applyAlignment="1">
      <alignment horizontal="right" vertical="center"/>
    </xf>
    <xf numFmtId="0" fontId="11" fillId="0" borderId="0" xfId="0" applyFont="1"/>
    <xf numFmtId="0" fontId="12" fillId="0" borderId="0" xfId="0" applyFont="1"/>
    <xf numFmtId="166" fontId="9" fillId="2" borderId="3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wrapText="1"/>
    </xf>
  </cellXfs>
  <cellStyles count="2">
    <cellStyle name="Обычный" xfId="0" builtinId="0"/>
    <cellStyle name="Обычный_Приложение" xfId="1" xr:uid="{5C63AAA1-3CC1-4AB6-885E-34778E9D74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zoomScaleNormal="100" zoomScaleSheetLayoutView="70" workbookViewId="0">
      <selection activeCell="E56" sqref="E56"/>
    </sheetView>
  </sheetViews>
  <sheetFormatPr defaultRowHeight="15" x14ac:dyDescent="0.25"/>
  <cols>
    <col min="1" max="1" width="19.7109375" customWidth="1"/>
    <col min="2" max="2" width="54.28515625" customWidth="1"/>
    <col min="3" max="9" width="15.42578125" style="16" customWidth="1"/>
  </cols>
  <sheetData>
    <row r="1" spans="1:9" ht="54.75" customHeight="1" x14ac:dyDescent="0.25">
      <c r="A1" s="18" t="s">
        <v>105</v>
      </c>
      <c r="B1" s="18"/>
      <c r="C1" s="18"/>
      <c r="D1" s="18"/>
      <c r="E1" s="18"/>
      <c r="F1" s="18"/>
      <c r="G1" s="18"/>
      <c r="H1" s="18"/>
      <c r="I1" s="18"/>
    </row>
    <row r="3" spans="1:9" ht="72" x14ac:dyDescent="0.25">
      <c r="A3" s="1" t="s">
        <v>49</v>
      </c>
      <c r="B3" s="1" t="s">
        <v>50</v>
      </c>
      <c r="C3" s="1" t="s">
        <v>106</v>
      </c>
      <c r="D3" s="1" t="s">
        <v>107</v>
      </c>
      <c r="E3" s="7" t="s">
        <v>108</v>
      </c>
      <c r="F3" s="7" t="s">
        <v>109</v>
      </c>
      <c r="G3" s="7" t="s">
        <v>110</v>
      </c>
      <c r="H3" s="7" t="s">
        <v>104</v>
      </c>
      <c r="I3" s="7" t="s">
        <v>111</v>
      </c>
    </row>
    <row r="4" spans="1:9" x14ac:dyDescent="0.25">
      <c r="A4" s="4"/>
      <c r="B4" s="2" t="s">
        <v>0</v>
      </c>
      <c r="C4" s="9">
        <f>(C5+C13+C17+C22+C27+C29+C36+C39+C41+C45+C49+C53)/1000</f>
        <v>24611158.219870001</v>
      </c>
      <c r="D4" s="9">
        <f>(D5+D13+D17+D22+D27+D29+D36+D39+D41+D45+D49+D53)/1000</f>
        <v>16865645.882430002</v>
      </c>
      <c r="E4" s="9">
        <f>(E5+E13+E17+E22+E27+E29+E36+E39+E41+E45+E49+E53)/1000</f>
        <v>9664647.4243099988</v>
      </c>
      <c r="F4" s="8">
        <f>E4/D4</f>
        <v>0.57303749240805923</v>
      </c>
      <c r="G4" s="8">
        <f>E4/C4</f>
        <v>0.39269372607206976</v>
      </c>
      <c r="H4" s="9">
        <f>(H5+H13+H17+H22+H27+H29+H36+H39+H41+H45+H49+H53)/1000</f>
        <v>8394263.1805800013</v>
      </c>
      <c r="I4" s="8">
        <f>(E4-H4)/H4</f>
        <v>0.15133957756638031</v>
      </c>
    </row>
    <row r="5" spans="1:9" ht="24.75" customHeight="1" x14ac:dyDescent="0.25">
      <c r="A5" s="10" t="s">
        <v>53</v>
      </c>
      <c r="B5" s="2" t="s">
        <v>1</v>
      </c>
      <c r="C5" s="17">
        <f>SUM(C6:C12)</f>
        <v>1952196774.2999997</v>
      </c>
      <c r="D5" s="17">
        <f t="shared" ref="D5:E5" si="0">SUM(D6:D12)</f>
        <v>1643917899.1100001</v>
      </c>
      <c r="E5" s="17">
        <f t="shared" si="0"/>
        <v>680939599.31999993</v>
      </c>
      <c r="F5" s="8">
        <f t="shared" ref="F5:F54" si="1">E5/D5</f>
        <v>0.41421752247399551</v>
      </c>
      <c r="G5" s="8">
        <f t="shared" ref="G5:G54" si="2">E5/C5</f>
        <v>0.34880684584891031</v>
      </c>
      <c r="H5" s="17">
        <v>620668652.77999997</v>
      </c>
      <c r="I5" s="8">
        <f t="shared" ref="I5:I54" si="3">(E5-H5)/H5</f>
        <v>9.7106477457889903E-2</v>
      </c>
    </row>
    <row r="6" spans="1:9" ht="24" x14ac:dyDescent="0.25">
      <c r="A6" s="11" t="s">
        <v>54</v>
      </c>
      <c r="B6" s="3" t="s">
        <v>2</v>
      </c>
      <c r="C6" s="12">
        <v>8416124.9000000004</v>
      </c>
      <c r="D6" s="12">
        <v>7809124.9000000004</v>
      </c>
      <c r="E6" s="12">
        <v>4180254.75</v>
      </c>
      <c r="F6" s="8">
        <f t="shared" si="1"/>
        <v>0.53530386612205416</v>
      </c>
      <c r="G6" s="8">
        <f t="shared" si="2"/>
        <v>0.49669590217226933</v>
      </c>
      <c r="H6" s="12">
        <v>1648268.97</v>
      </c>
      <c r="I6" s="8">
        <f t="shared" si="3"/>
        <v>1.5361484236398628</v>
      </c>
    </row>
    <row r="7" spans="1:9" ht="36" x14ac:dyDescent="0.25">
      <c r="A7" s="11" t="s">
        <v>55</v>
      </c>
      <c r="B7" s="3" t="s">
        <v>3</v>
      </c>
      <c r="C7" s="12">
        <v>25800900</v>
      </c>
      <c r="D7" s="12">
        <v>25800900</v>
      </c>
      <c r="E7" s="12">
        <v>12243385.82</v>
      </c>
      <c r="F7" s="8">
        <f t="shared" si="1"/>
        <v>0.47453328449782761</v>
      </c>
      <c r="G7" s="8">
        <f t="shared" si="2"/>
        <v>0.47453328449782761</v>
      </c>
      <c r="H7" s="12">
        <v>7883903.3200000003</v>
      </c>
      <c r="I7" s="8">
        <f t="shared" si="3"/>
        <v>0.55295991377022613</v>
      </c>
    </row>
    <row r="8" spans="1:9" ht="36" x14ac:dyDescent="0.25">
      <c r="A8" s="11" t="s">
        <v>56</v>
      </c>
      <c r="B8" s="3" t="s">
        <v>4</v>
      </c>
      <c r="C8" s="12">
        <v>615380375.77999997</v>
      </c>
      <c r="D8" s="12">
        <v>600533453.98000002</v>
      </c>
      <c r="E8" s="12">
        <v>275118219.5</v>
      </c>
      <c r="F8" s="8">
        <f t="shared" si="1"/>
        <v>0.45812305322321384</v>
      </c>
      <c r="G8" s="8">
        <f t="shared" si="2"/>
        <v>0.44707018671384391</v>
      </c>
      <c r="H8" s="12">
        <v>234555782.68000001</v>
      </c>
      <c r="I8" s="8">
        <f t="shared" si="3"/>
        <v>0.17293300705077289</v>
      </c>
    </row>
    <row r="9" spans="1:9" ht="24" x14ac:dyDescent="0.25">
      <c r="A9" s="11" t="s">
        <v>57</v>
      </c>
      <c r="B9" s="3" t="s">
        <v>5</v>
      </c>
      <c r="C9" s="12">
        <v>76969570</v>
      </c>
      <c r="D9" s="12">
        <v>76969570</v>
      </c>
      <c r="E9" s="12">
        <v>35176376.969999999</v>
      </c>
      <c r="F9" s="8">
        <f t="shared" si="1"/>
        <v>0.45701667516136568</v>
      </c>
      <c r="G9" s="8">
        <f t="shared" si="2"/>
        <v>0.45701667516136568</v>
      </c>
      <c r="H9" s="12">
        <v>28581903.239999998</v>
      </c>
      <c r="I9" s="8">
        <f t="shared" si="3"/>
        <v>0.23072199477504077</v>
      </c>
    </row>
    <row r="10" spans="1:9" x14ac:dyDescent="0.25">
      <c r="A10" s="11" t="s">
        <v>58</v>
      </c>
      <c r="B10" s="3" t="s">
        <v>6</v>
      </c>
      <c r="C10" s="12">
        <v>25000000</v>
      </c>
      <c r="D10" s="12">
        <v>25000000</v>
      </c>
      <c r="E10" s="12">
        <v>0</v>
      </c>
      <c r="F10" s="8">
        <f t="shared" si="1"/>
        <v>0</v>
      </c>
      <c r="G10" s="8">
        <f t="shared" si="2"/>
        <v>0</v>
      </c>
      <c r="H10" s="12">
        <v>5091253.2699999996</v>
      </c>
      <c r="I10" s="8">
        <f t="shared" si="3"/>
        <v>-1</v>
      </c>
    </row>
    <row r="11" spans="1:9" x14ac:dyDescent="0.25">
      <c r="A11" s="11" t="s">
        <v>59</v>
      </c>
      <c r="B11" s="3" t="s">
        <v>7</v>
      </c>
      <c r="C11" s="12">
        <v>20000000</v>
      </c>
      <c r="D11" s="12">
        <v>0</v>
      </c>
      <c r="E11" s="12">
        <v>0</v>
      </c>
      <c r="F11" s="8">
        <v>0</v>
      </c>
      <c r="G11" s="8">
        <f t="shared" si="2"/>
        <v>0</v>
      </c>
      <c r="H11" s="12">
        <v>0</v>
      </c>
      <c r="I11" s="8" t="e">
        <f t="shared" si="3"/>
        <v>#DIV/0!</v>
      </c>
    </row>
    <row r="12" spans="1:9" x14ac:dyDescent="0.25">
      <c r="A12" s="11" t="s">
        <v>60</v>
      </c>
      <c r="B12" s="3" t="s">
        <v>8</v>
      </c>
      <c r="C12" s="12">
        <v>1180629803.6199999</v>
      </c>
      <c r="D12" s="12">
        <v>907804850.23000002</v>
      </c>
      <c r="E12" s="12">
        <v>354221362.27999997</v>
      </c>
      <c r="F12" s="8">
        <f t="shared" si="1"/>
        <v>0.39019549431825024</v>
      </c>
      <c r="G12" s="8">
        <f t="shared" si="2"/>
        <v>0.30002746093136101</v>
      </c>
      <c r="H12" s="12">
        <v>342907541.30000001</v>
      </c>
      <c r="I12" s="8">
        <f t="shared" si="3"/>
        <v>3.2993794587042401E-2</v>
      </c>
    </row>
    <row r="13" spans="1:9" ht="25.5" x14ac:dyDescent="0.25">
      <c r="A13" s="10" t="s">
        <v>61</v>
      </c>
      <c r="B13" s="2" t="s">
        <v>9</v>
      </c>
      <c r="C13" s="13">
        <f>SUM(C14:C16)</f>
        <v>269370600</v>
      </c>
      <c r="D13" s="13">
        <f t="shared" ref="D13:E13" si="4">SUM(D14:D16)</f>
        <v>244023821.22</v>
      </c>
      <c r="E13" s="13">
        <f t="shared" si="4"/>
        <v>99844068.570000008</v>
      </c>
      <c r="F13" s="8">
        <f t="shared" si="1"/>
        <v>0.40915705717101059</v>
      </c>
      <c r="G13" s="8">
        <f t="shared" si="2"/>
        <v>0.37065688894779164</v>
      </c>
      <c r="H13" s="13">
        <v>75858127.620000005</v>
      </c>
      <c r="I13" s="8">
        <f t="shared" si="3"/>
        <v>0.31619474013587578</v>
      </c>
    </row>
    <row r="14" spans="1:9" ht="24" x14ac:dyDescent="0.25">
      <c r="A14" s="11" t="s">
        <v>62</v>
      </c>
      <c r="B14" s="3" t="s">
        <v>10</v>
      </c>
      <c r="C14" s="12">
        <v>9645911</v>
      </c>
      <c r="D14" s="12">
        <v>9645911</v>
      </c>
      <c r="E14" s="12">
        <v>3412482.24</v>
      </c>
      <c r="F14" s="8">
        <f t="shared" si="1"/>
        <v>0.35377500787639449</v>
      </c>
      <c r="G14" s="8">
        <f t="shared" si="2"/>
        <v>0.35377500787639449</v>
      </c>
      <c r="H14" s="12">
        <v>2378962.19</v>
      </c>
      <c r="I14" s="8">
        <f t="shared" si="3"/>
        <v>0.43444156209981644</v>
      </c>
    </row>
    <row r="15" spans="1:9" ht="24" x14ac:dyDescent="0.25">
      <c r="A15" s="11" t="s">
        <v>102</v>
      </c>
      <c r="B15" s="3" t="s">
        <v>103</v>
      </c>
      <c r="C15" s="12">
        <v>109033580</v>
      </c>
      <c r="D15" s="12">
        <v>109033580</v>
      </c>
      <c r="E15" s="12">
        <v>52193107.590000004</v>
      </c>
      <c r="F15" s="8">
        <f t="shared" si="1"/>
        <v>0.47868837829593419</v>
      </c>
      <c r="G15" s="8">
        <f t="shared" si="2"/>
        <v>0.47868837829593419</v>
      </c>
      <c r="H15" s="12">
        <v>43260808.469999999</v>
      </c>
      <c r="I15" s="8">
        <f t="shared" si="3"/>
        <v>0.20647554763555265</v>
      </c>
    </row>
    <row r="16" spans="1:9" ht="24" x14ac:dyDescent="0.25">
      <c r="A16" s="11" t="s">
        <v>63</v>
      </c>
      <c r="B16" s="3" t="s">
        <v>11</v>
      </c>
      <c r="C16" s="12">
        <v>150691109</v>
      </c>
      <c r="D16" s="12">
        <v>125344330.22</v>
      </c>
      <c r="E16" s="12">
        <v>44238478.740000002</v>
      </c>
      <c r="F16" s="8">
        <f t="shared" si="1"/>
        <v>0.35293561872606577</v>
      </c>
      <c r="G16" s="8">
        <f t="shared" si="2"/>
        <v>0.29357059639132393</v>
      </c>
      <c r="H16" s="12">
        <v>30218356.960000001</v>
      </c>
      <c r="I16" s="8">
        <f t="shared" si="3"/>
        <v>0.46396042639109791</v>
      </c>
    </row>
    <row r="17" spans="1:9" ht="35.25" customHeight="1" x14ac:dyDescent="0.25">
      <c r="A17" s="10" t="s">
        <v>64</v>
      </c>
      <c r="B17" s="2" t="s">
        <v>12</v>
      </c>
      <c r="C17" s="13">
        <f>SUM(C18:C21)</f>
        <v>1200292556.5699999</v>
      </c>
      <c r="D17" s="13">
        <f t="shared" ref="D17:E17" si="5">SUM(D18:D21)</f>
        <v>715263593.74000001</v>
      </c>
      <c r="E17" s="13">
        <f t="shared" si="5"/>
        <v>348109764.97999996</v>
      </c>
      <c r="F17" s="8">
        <f t="shared" si="1"/>
        <v>0.4866873807455922</v>
      </c>
      <c r="G17" s="8">
        <f t="shared" si="2"/>
        <v>0.29002076458323728</v>
      </c>
      <c r="H17" s="13">
        <v>318820726.36000001</v>
      </c>
      <c r="I17" s="8">
        <f t="shared" si="3"/>
        <v>9.1866795971501228E-2</v>
      </c>
    </row>
    <row r="18" spans="1:9" x14ac:dyDescent="0.25">
      <c r="A18" s="11" t="s">
        <v>65</v>
      </c>
      <c r="B18" s="3" t="s">
        <v>52</v>
      </c>
      <c r="C18" s="12">
        <v>57044000</v>
      </c>
      <c r="D18" s="12">
        <v>13043999.699999999</v>
      </c>
      <c r="E18" s="12">
        <v>5692810.9299999997</v>
      </c>
      <c r="F18" s="8">
        <f t="shared" si="1"/>
        <v>0.4364313907489587</v>
      </c>
      <c r="G18" s="8">
        <f t="shared" si="2"/>
        <v>9.9796839807867604E-2</v>
      </c>
      <c r="H18" s="12">
        <v>6674705.9699999997</v>
      </c>
      <c r="I18" s="8">
        <f t="shared" si="3"/>
        <v>-0.14710686049890526</v>
      </c>
    </row>
    <row r="19" spans="1:9" x14ac:dyDescent="0.25">
      <c r="A19" s="11" t="s">
        <v>66</v>
      </c>
      <c r="B19" s="3" t="s">
        <v>13</v>
      </c>
      <c r="C19" s="12">
        <v>125718750</v>
      </c>
      <c r="D19" s="12">
        <v>125718750</v>
      </c>
      <c r="E19" s="12">
        <v>113302474.18000001</v>
      </c>
      <c r="F19" s="8">
        <f t="shared" si="1"/>
        <v>0.90123767679840916</v>
      </c>
      <c r="G19" s="8">
        <f t="shared" si="2"/>
        <v>0.90123767679840916</v>
      </c>
      <c r="H19" s="12">
        <v>43751585.030000001</v>
      </c>
      <c r="I19" s="8">
        <f t="shared" si="3"/>
        <v>1.5896770163254588</v>
      </c>
    </row>
    <row r="20" spans="1:9" x14ac:dyDescent="0.25">
      <c r="A20" s="11" t="s">
        <v>67</v>
      </c>
      <c r="B20" s="3" t="s">
        <v>14</v>
      </c>
      <c r="C20" s="12">
        <v>952059864.02999997</v>
      </c>
      <c r="D20" s="12">
        <v>512976577.66000003</v>
      </c>
      <c r="E20" s="12">
        <v>214077382.53999999</v>
      </c>
      <c r="F20" s="8">
        <f t="shared" si="1"/>
        <v>0.41732389325948932</v>
      </c>
      <c r="G20" s="8">
        <f t="shared" si="2"/>
        <v>0.2248570605989271</v>
      </c>
      <c r="H20" s="12">
        <v>256300152.53</v>
      </c>
      <c r="I20" s="8">
        <f t="shared" si="3"/>
        <v>-0.16473954296635787</v>
      </c>
    </row>
    <row r="21" spans="1:9" x14ac:dyDescent="0.25">
      <c r="A21" s="11" t="s">
        <v>68</v>
      </c>
      <c r="B21" s="3" t="s">
        <v>15</v>
      </c>
      <c r="C21" s="12">
        <v>65469942.539999999</v>
      </c>
      <c r="D21" s="12">
        <v>63524266.380000003</v>
      </c>
      <c r="E21" s="12">
        <v>15037097.33</v>
      </c>
      <c r="F21" s="8">
        <f t="shared" si="1"/>
        <v>0.23671422256258096</v>
      </c>
      <c r="G21" s="8">
        <f t="shared" si="2"/>
        <v>0.22967940319808322</v>
      </c>
      <c r="H21" s="12">
        <v>12094282.83</v>
      </c>
      <c r="I21" s="8">
        <f t="shared" si="3"/>
        <v>0.24332277832136656</v>
      </c>
    </row>
    <row r="22" spans="1:9" ht="26.25" customHeight="1" x14ac:dyDescent="0.25">
      <c r="A22" s="10" t="s">
        <v>69</v>
      </c>
      <c r="B22" s="2" t="s">
        <v>16</v>
      </c>
      <c r="C22" s="13">
        <f>SUM(C23:C26)</f>
        <v>5219354007.6900005</v>
      </c>
      <c r="D22" s="13">
        <f t="shared" ref="D22:E22" si="6">SUM(D23:D26)</f>
        <v>3940431485.8400002</v>
      </c>
      <c r="E22" s="13">
        <f t="shared" si="6"/>
        <v>1380075999.29</v>
      </c>
      <c r="F22" s="8">
        <f t="shared" si="1"/>
        <v>0.35023474059866894</v>
      </c>
      <c r="G22" s="8">
        <f t="shared" si="2"/>
        <v>0.26441509758806314</v>
      </c>
      <c r="H22" s="13">
        <v>1116614926.79</v>
      </c>
      <c r="I22" s="8">
        <f t="shared" si="3"/>
        <v>0.2359462211895979</v>
      </c>
    </row>
    <row r="23" spans="1:9" x14ac:dyDescent="0.25">
      <c r="A23" s="11" t="s">
        <v>70</v>
      </c>
      <c r="B23" s="3" t="s">
        <v>17</v>
      </c>
      <c r="C23" s="12">
        <v>779034124.13999999</v>
      </c>
      <c r="D23" s="12">
        <v>296129699.70999998</v>
      </c>
      <c r="E23" s="12">
        <v>33171295.82</v>
      </c>
      <c r="F23" s="8">
        <f t="shared" si="1"/>
        <v>0.11201610595791194</v>
      </c>
      <c r="G23" s="8">
        <f t="shared" si="2"/>
        <v>4.2580029285134109E-2</v>
      </c>
      <c r="H23" s="12">
        <v>27579547.420000002</v>
      </c>
      <c r="I23" s="8">
        <f t="shared" si="3"/>
        <v>0.20274982452920898</v>
      </c>
    </row>
    <row r="24" spans="1:9" x14ac:dyDescent="0.25">
      <c r="A24" s="11" t="s">
        <v>71</v>
      </c>
      <c r="B24" s="3" t="s">
        <v>18</v>
      </c>
      <c r="C24" s="12">
        <v>1701123727.4100001</v>
      </c>
      <c r="D24" s="12">
        <v>1176083102.9100001</v>
      </c>
      <c r="E24" s="12">
        <v>367659965.72000003</v>
      </c>
      <c r="F24" s="8">
        <f t="shared" si="1"/>
        <v>0.3126139341771797</v>
      </c>
      <c r="G24" s="8">
        <f t="shared" si="2"/>
        <v>0.21612770417338822</v>
      </c>
      <c r="H24" s="12">
        <v>245914201.47999999</v>
      </c>
      <c r="I24" s="8">
        <f t="shared" si="3"/>
        <v>0.49507414987540493</v>
      </c>
    </row>
    <row r="25" spans="1:9" x14ac:dyDescent="0.25">
      <c r="A25" s="11" t="s">
        <v>72</v>
      </c>
      <c r="B25" s="3" t="s">
        <v>19</v>
      </c>
      <c r="C25" s="12">
        <v>2607626876.1399999</v>
      </c>
      <c r="D25" s="12">
        <v>2336649403.2199998</v>
      </c>
      <c r="E25" s="12">
        <v>947872333.55999994</v>
      </c>
      <c r="F25" s="8">
        <f t="shared" si="1"/>
        <v>0.40565449495923206</v>
      </c>
      <c r="G25" s="8">
        <f t="shared" si="2"/>
        <v>0.36349998622621577</v>
      </c>
      <c r="H25" s="12">
        <v>770554497.88999999</v>
      </c>
      <c r="I25" s="8">
        <f t="shared" si="3"/>
        <v>0.23011718983608198</v>
      </c>
    </row>
    <row r="26" spans="1:9" x14ac:dyDescent="0.25">
      <c r="A26" s="11" t="s">
        <v>73</v>
      </c>
      <c r="B26" s="3" t="s">
        <v>20</v>
      </c>
      <c r="C26" s="12">
        <v>131569280</v>
      </c>
      <c r="D26" s="12">
        <v>131569280</v>
      </c>
      <c r="E26" s="12">
        <v>31372404.190000001</v>
      </c>
      <c r="F26" s="8">
        <f t="shared" si="1"/>
        <v>0.23844779108010625</v>
      </c>
      <c r="G26" s="8">
        <f t="shared" si="2"/>
        <v>0.23844779108010625</v>
      </c>
      <c r="H26" s="12">
        <v>72566680</v>
      </c>
      <c r="I26" s="8">
        <f t="shared" si="3"/>
        <v>-0.56767480350485933</v>
      </c>
    </row>
    <row r="27" spans="1:9" ht="26.25" customHeight="1" x14ac:dyDescent="0.25">
      <c r="A27" s="10" t="s">
        <v>74</v>
      </c>
      <c r="B27" s="2" t="s">
        <v>21</v>
      </c>
      <c r="C27" s="13">
        <f>SUM(C28)</f>
        <v>13670760</v>
      </c>
      <c r="D27" s="13">
        <f t="shared" ref="D27:E27" si="7">SUM(D28)</f>
        <v>13670760</v>
      </c>
      <c r="E27" s="13">
        <f t="shared" si="7"/>
        <v>992687.2</v>
      </c>
      <c r="F27" s="8">
        <f t="shared" si="1"/>
        <v>7.2613900031892886E-2</v>
      </c>
      <c r="G27" s="8">
        <f t="shared" si="2"/>
        <v>7.2613900031892886E-2</v>
      </c>
      <c r="H27" s="13">
        <v>23819112.010000002</v>
      </c>
      <c r="I27" s="8">
        <f t="shared" si="3"/>
        <v>-0.95832392074132577</v>
      </c>
    </row>
    <row r="28" spans="1:9" x14ac:dyDescent="0.25">
      <c r="A28" s="11" t="s">
        <v>75</v>
      </c>
      <c r="B28" s="3" t="s">
        <v>22</v>
      </c>
      <c r="C28" s="12">
        <v>13670760</v>
      </c>
      <c r="D28" s="12">
        <v>13670760</v>
      </c>
      <c r="E28" s="12">
        <v>992687.2</v>
      </c>
      <c r="F28" s="8">
        <f t="shared" si="1"/>
        <v>7.2613900031892886E-2</v>
      </c>
      <c r="G28" s="8">
        <f t="shared" si="2"/>
        <v>7.2613900031892886E-2</v>
      </c>
      <c r="H28" s="12">
        <v>23819112.010000002</v>
      </c>
      <c r="I28" s="8">
        <f t="shared" si="3"/>
        <v>-0.95832392074132577</v>
      </c>
    </row>
    <row r="29" spans="1:9" ht="25.5" customHeight="1" x14ac:dyDescent="0.25">
      <c r="A29" s="10" t="s">
        <v>76</v>
      </c>
      <c r="B29" s="2" t="s">
        <v>23</v>
      </c>
      <c r="C29" s="13">
        <f>SUM(C30:C35)</f>
        <v>14076959510.970001</v>
      </c>
      <c r="D29" s="13">
        <f t="shared" ref="D29:E29" si="8">SUM(D30:D35)</f>
        <v>8578012308.1499996</v>
      </c>
      <c r="E29" s="13">
        <f t="shared" si="8"/>
        <v>6362805628.0900002</v>
      </c>
      <c r="F29" s="8">
        <f t="shared" si="1"/>
        <v>0.74175757734046111</v>
      </c>
      <c r="G29" s="8">
        <f t="shared" si="2"/>
        <v>0.45200141572699304</v>
      </c>
      <c r="H29" s="13">
        <v>5310988879.9300003</v>
      </c>
      <c r="I29" s="8">
        <f t="shared" si="3"/>
        <v>0.19804536818647284</v>
      </c>
    </row>
    <row r="30" spans="1:9" x14ac:dyDescent="0.25">
      <c r="A30" s="11" t="s">
        <v>77</v>
      </c>
      <c r="B30" s="3" t="s">
        <v>24</v>
      </c>
      <c r="C30" s="12">
        <v>3472540590.7600002</v>
      </c>
      <c r="D30" s="12">
        <v>2147249547.96</v>
      </c>
      <c r="E30" s="12">
        <v>1818333766.48</v>
      </c>
      <c r="F30" s="8">
        <f t="shared" si="1"/>
        <v>0.84681995542041799</v>
      </c>
      <c r="G30" s="8">
        <f t="shared" si="2"/>
        <v>0.52363211284509115</v>
      </c>
      <c r="H30" s="12">
        <v>1538697755.0999999</v>
      </c>
      <c r="I30" s="8">
        <f t="shared" si="3"/>
        <v>0.18173550357966603</v>
      </c>
    </row>
    <row r="31" spans="1:9" x14ac:dyDescent="0.25">
      <c r="A31" s="11" t="s">
        <v>78</v>
      </c>
      <c r="B31" s="3" t="s">
        <v>25</v>
      </c>
      <c r="C31" s="12">
        <v>9857185094.2600002</v>
      </c>
      <c r="D31" s="12">
        <v>5810659922.0299997</v>
      </c>
      <c r="E31" s="12">
        <v>4198149867.8400002</v>
      </c>
      <c r="F31" s="8">
        <f t="shared" si="1"/>
        <v>0.72249106369545435</v>
      </c>
      <c r="G31" s="8">
        <f t="shared" si="2"/>
        <v>0.42589743701623817</v>
      </c>
      <c r="H31" s="12">
        <v>3430522948.4200001</v>
      </c>
      <c r="I31" s="8">
        <f t="shared" si="3"/>
        <v>0.22376381996615033</v>
      </c>
    </row>
    <row r="32" spans="1:9" x14ac:dyDescent="0.25">
      <c r="A32" s="11" t="s">
        <v>79</v>
      </c>
      <c r="B32" s="3" t="s">
        <v>26</v>
      </c>
      <c r="C32" s="12">
        <v>541876564.86000001</v>
      </c>
      <c r="D32" s="12">
        <v>440665150.16000003</v>
      </c>
      <c r="E32" s="12">
        <v>276579972.04000002</v>
      </c>
      <c r="F32" s="8">
        <f t="shared" si="1"/>
        <v>0.62764203599848378</v>
      </c>
      <c r="G32" s="8">
        <f t="shared" si="2"/>
        <v>0.51041139251234757</v>
      </c>
      <c r="H32" s="12">
        <v>283136727.85000002</v>
      </c>
      <c r="I32" s="8">
        <f t="shared" si="3"/>
        <v>-2.3157560164619957E-2</v>
      </c>
    </row>
    <row r="33" spans="1:9" ht="24" x14ac:dyDescent="0.25">
      <c r="A33" s="11" t="s">
        <v>80</v>
      </c>
      <c r="B33" s="3" t="s">
        <v>27</v>
      </c>
      <c r="C33" s="12">
        <v>2597000</v>
      </c>
      <c r="D33" s="12">
        <v>2597000</v>
      </c>
      <c r="E33" s="12">
        <v>943234.14</v>
      </c>
      <c r="F33" s="8">
        <f t="shared" si="1"/>
        <v>0.36320144012321909</v>
      </c>
      <c r="G33" s="8">
        <f t="shared" si="2"/>
        <v>0.36320144012321909</v>
      </c>
      <c r="H33" s="12">
        <v>499508.83</v>
      </c>
      <c r="I33" s="8">
        <f t="shared" si="3"/>
        <v>0.88832325546677515</v>
      </c>
    </row>
    <row r="34" spans="1:9" x14ac:dyDescent="0.25">
      <c r="A34" s="11" t="s">
        <v>81</v>
      </c>
      <c r="B34" s="3" t="s">
        <v>28</v>
      </c>
      <c r="C34" s="12">
        <v>99319950</v>
      </c>
      <c r="D34" s="12">
        <v>78380950</v>
      </c>
      <c r="E34" s="12">
        <v>22021090.300000001</v>
      </c>
      <c r="F34" s="8">
        <f t="shared" si="1"/>
        <v>0.28094952025970599</v>
      </c>
      <c r="G34" s="8">
        <f t="shared" si="2"/>
        <v>0.22171870102632957</v>
      </c>
      <c r="H34" s="12">
        <v>21316328.539999999</v>
      </c>
      <c r="I34" s="8">
        <f t="shared" si="3"/>
        <v>3.3062061258697491E-2</v>
      </c>
    </row>
    <row r="35" spans="1:9" x14ac:dyDescent="0.25">
      <c r="A35" s="11" t="s">
        <v>82</v>
      </c>
      <c r="B35" s="3" t="s">
        <v>29</v>
      </c>
      <c r="C35" s="12">
        <v>103440311.09</v>
      </c>
      <c r="D35" s="12">
        <v>98459738</v>
      </c>
      <c r="E35" s="12">
        <v>46777697.289999999</v>
      </c>
      <c r="F35" s="8">
        <f t="shared" si="1"/>
        <v>0.47509467565310809</v>
      </c>
      <c r="G35" s="8">
        <f t="shared" si="2"/>
        <v>0.45221922475948728</v>
      </c>
      <c r="H35" s="12">
        <v>36815611.189999998</v>
      </c>
      <c r="I35" s="8">
        <f t="shared" si="3"/>
        <v>0.27059407077576764</v>
      </c>
    </row>
    <row r="36" spans="1:9" ht="24" customHeight="1" x14ac:dyDescent="0.25">
      <c r="A36" s="10" t="s">
        <v>83</v>
      </c>
      <c r="B36" s="2" t="s">
        <v>30</v>
      </c>
      <c r="C36" s="13">
        <f>SUM(C37:C38)</f>
        <v>692877510.34000003</v>
      </c>
      <c r="D36" s="13">
        <f t="shared" ref="D36:E36" si="9">SUM(D37:D38)</f>
        <v>691848510.34000003</v>
      </c>
      <c r="E36" s="13">
        <f t="shared" si="9"/>
        <v>313027338.64000005</v>
      </c>
      <c r="F36" s="8">
        <f t="shared" si="1"/>
        <v>0.45245069399103971</v>
      </c>
      <c r="G36" s="8">
        <f t="shared" si="2"/>
        <v>0.45177875449644089</v>
      </c>
      <c r="H36" s="13">
        <v>458367677.88</v>
      </c>
      <c r="I36" s="8">
        <f t="shared" si="3"/>
        <v>-0.31708243459097007</v>
      </c>
    </row>
    <row r="37" spans="1:9" x14ac:dyDescent="0.25">
      <c r="A37" s="11" t="s">
        <v>84</v>
      </c>
      <c r="B37" s="3" t="s">
        <v>31</v>
      </c>
      <c r="C37" s="12">
        <v>663353340.34000003</v>
      </c>
      <c r="D37" s="12">
        <v>662324340.34000003</v>
      </c>
      <c r="E37" s="12">
        <v>303116061.17000002</v>
      </c>
      <c r="F37" s="8">
        <f t="shared" si="1"/>
        <v>0.45765502293694549</v>
      </c>
      <c r="G37" s="8">
        <f t="shared" si="2"/>
        <v>0.45694510411998329</v>
      </c>
      <c r="H37" s="12">
        <v>447872370.47000003</v>
      </c>
      <c r="I37" s="8">
        <f t="shared" si="3"/>
        <v>-0.32320883993824367</v>
      </c>
    </row>
    <row r="38" spans="1:9" x14ac:dyDescent="0.25">
      <c r="A38" s="11" t="s">
        <v>85</v>
      </c>
      <c r="B38" s="3" t="s">
        <v>32</v>
      </c>
      <c r="C38" s="12">
        <v>29524170</v>
      </c>
      <c r="D38" s="12">
        <v>29524170</v>
      </c>
      <c r="E38" s="12">
        <v>9911277.4700000007</v>
      </c>
      <c r="F38" s="8">
        <f t="shared" si="1"/>
        <v>0.33570046067340759</v>
      </c>
      <c r="G38" s="8">
        <f t="shared" si="2"/>
        <v>0.33570046067340759</v>
      </c>
      <c r="H38" s="12">
        <v>10495307.41</v>
      </c>
      <c r="I38" s="8">
        <f t="shared" si="3"/>
        <v>-5.5646768330342739E-2</v>
      </c>
    </row>
    <row r="39" spans="1:9" ht="24.75" customHeight="1" x14ac:dyDescent="0.25">
      <c r="A39" s="10" t="s">
        <v>86</v>
      </c>
      <c r="B39" s="2" t="s">
        <v>33</v>
      </c>
      <c r="C39" s="13">
        <f>SUM(C40)</f>
        <v>8948000</v>
      </c>
      <c r="D39" s="13">
        <f t="shared" ref="D39:E39" si="10">SUM(D40)</f>
        <v>8948000</v>
      </c>
      <c r="E39" s="13">
        <f t="shared" si="10"/>
        <v>1869447.96</v>
      </c>
      <c r="F39" s="8">
        <f t="shared" si="1"/>
        <v>0.20892355386678588</v>
      </c>
      <c r="G39" s="8">
        <f t="shared" si="2"/>
        <v>0.20892355386678588</v>
      </c>
      <c r="H39" s="13">
        <v>5273356.43</v>
      </c>
      <c r="I39" s="8">
        <f t="shared" si="3"/>
        <v>-0.64549182578200959</v>
      </c>
    </row>
    <row r="40" spans="1:9" x14ac:dyDescent="0.25">
      <c r="A40" s="11" t="s">
        <v>87</v>
      </c>
      <c r="B40" s="3" t="s">
        <v>34</v>
      </c>
      <c r="C40" s="12">
        <v>8948000</v>
      </c>
      <c r="D40" s="12">
        <v>8948000</v>
      </c>
      <c r="E40" s="12">
        <v>1869447.96</v>
      </c>
      <c r="F40" s="8">
        <f t="shared" si="1"/>
        <v>0.20892355386678588</v>
      </c>
      <c r="G40" s="8">
        <f t="shared" si="2"/>
        <v>0.20892355386678588</v>
      </c>
      <c r="H40" s="12">
        <v>5273356.43</v>
      </c>
      <c r="I40" s="8">
        <f t="shared" si="3"/>
        <v>-0.64549182578200959</v>
      </c>
    </row>
    <row r="41" spans="1:9" ht="25.5" customHeight="1" x14ac:dyDescent="0.25">
      <c r="A41" s="10" t="s">
        <v>88</v>
      </c>
      <c r="B41" s="2" t="s">
        <v>35</v>
      </c>
      <c r="C41" s="13">
        <f>SUM(C42:C44)</f>
        <v>327591200</v>
      </c>
      <c r="D41" s="13">
        <f t="shared" ref="D41:E41" si="11">SUM(D42:D44)</f>
        <v>179632204.03</v>
      </c>
      <c r="E41" s="13">
        <f t="shared" si="11"/>
        <v>128129675.28999999</v>
      </c>
      <c r="F41" s="8">
        <f t="shared" si="1"/>
        <v>0.71328900061038791</v>
      </c>
      <c r="G41" s="8">
        <f t="shared" si="2"/>
        <v>0.39112673139571513</v>
      </c>
      <c r="H41" s="13">
        <v>118024323.09999999</v>
      </c>
      <c r="I41" s="8">
        <f t="shared" si="3"/>
        <v>8.5620929013402652E-2</v>
      </c>
    </row>
    <row r="42" spans="1:9" x14ac:dyDescent="0.25">
      <c r="A42" s="11" t="s">
        <v>89</v>
      </c>
      <c r="B42" s="3" t="s">
        <v>36</v>
      </c>
      <c r="C42" s="12">
        <v>16796000</v>
      </c>
      <c r="D42" s="12">
        <v>16796000</v>
      </c>
      <c r="E42" s="12">
        <v>6372016.3099999996</v>
      </c>
      <c r="F42" s="8">
        <f t="shared" si="1"/>
        <v>0.37937701297928078</v>
      </c>
      <c r="G42" s="8">
        <f t="shared" si="2"/>
        <v>0.37937701297928078</v>
      </c>
      <c r="H42" s="12">
        <v>6229462.8700000001</v>
      </c>
      <c r="I42" s="8">
        <f t="shared" si="3"/>
        <v>2.2883745031455575E-2</v>
      </c>
    </row>
    <row r="43" spans="1:9" x14ac:dyDescent="0.25">
      <c r="A43" s="11" t="s">
        <v>90</v>
      </c>
      <c r="B43" s="3" t="s">
        <v>37</v>
      </c>
      <c r="C43" s="12">
        <v>56287000</v>
      </c>
      <c r="D43" s="12">
        <v>56287000</v>
      </c>
      <c r="E43" s="12">
        <v>30091759.57</v>
      </c>
      <c r="F43" s="8">
        <f t="shared" si="1"/>
        <v>0.53461295805425768</v>
      </c>
      <c r="G43" s="8">
        <f t="shared" si="2"/>
        <v>0.53461295805425768</v>
      </c>
      <c r="H43" s="12">
        <v>48943351.210000001</v>
      </c>
      <c r="I43" s="8">
        <f t="shared" si="3"/>
        <v>-0.38517165608693105</v>
      </c>
    </row>
    <row r="44" spans="1:9" x14ac:dyDescent="0.25">
      <c r="A44" s="11" t="s">
        <v>91</v>
      </c>
      <c r="B44" s="3" t="s">
        <v>38</v>
      </c>
      <c r="C44" s="12">
        <v>254508200</v>
      </c>
      <c r="D44" s="12">
        <v>106549204.03</v>
      </c>
      <c r="E44" s="12">
        <v>91665899.409999996</v>
      </c>
      <c r="F44" s="8">
        <f t="shared" si="1"/>
        <v>0.86031519657519484</v>
      </c>
      <c r="G44" s="8">
        <f t="shared" si="2"/>
        <v>0.36016874666513693</v>
      </c>
      <c r="H44" s="12">
        <v>62851509.020000003</v>
      </c>
      <c r="I44" s="8">
        <f t="shared" si="3"/>
        <v>0.45845184688932378</v>
      </c>
    </row>
    <row r="45" spans="1:9" ht="24.75" customHeight="1" x14ac:dyDescent="0.25">
      <c r="A45" s="10" t="s">
        <v>92</v>
      </c>
      <c r="B45" s="2" t="s">
        <v>39</v>
      </c>
      <c r="C45" s="13">
        <f>SUM(C46:C48)</f>
        <v>695353500</v>
      </c>
      <c r="D45" s="13">
        <f t="shared" ref="D45:E45" si="12">SUM(D46:D48)</f>
        <v>695353500</v>
      </c>
      <c r="E45" s="13">
        <f t="shared" si="12"/>
        <v>327586222.97000003</v>
      </c>
      <c r="F45" s="8">
        <f t="shared" si="1"/>
        <v>0.47110746256400526</v>
      </c>
      <c r="G45" s="8">
        <f t="shared" si="2"/>
        <v>0.47110746256400526</v>
      </c>
      <c r="H45" s="13">
        <v>321178103.5</v>
      </c>
      <c r="I45" s="8">
        <f t="shared" si="3"/>
        <v>1.9951918889140673E-2</v>
      </c>
    </row>
    <row r="46" spans="1:9" x14ac:dyDescent="0.25">
      <c r="A46" s="11" t="s">
        <v>93</v>
      </c>
      <c r="B46" s="3" t="s">
        <v>40</v>
      </c>
      <c r="C46" s="12">
        <v>418663500</v>
      </c>
      <c r="D46" s="12">
        <v>418663500</v>
      </c>
      <c r="E46" s="12">
        <v>186063761.25</v>
      </c>
      <c r="F46" s="8">
        <f t="shared" si="1"/>
        <v>0.4444231733838751</v>
      </c>
      <c r="G46" s="8">
        <f t="shared" si="2"/>
        <v>0.4444231733838751</v>
      </c>
      <c r="H46" s="12">
        <v>204687300</v>
      </c>
      <c r="I46" s="8">
        <f t="shared" si="3"/>
        <v>-9.0985316382599213E-2</v>
      </c>
    </row>
    <row r="47" spans="1:9" x14ac:dyDescent="0.25">
      <c r="A47" s="11" t="s">
        <v>94</v>
      </c>
      <c r="B47" s="3" t="s">
        <v>41</v>
      </c>
      <c r="C47" s="12">
        <v>163003000</v>
      </c>
      <c r="D47" s="12">
        <v>163003000</v>
      </c>
      <c r="E47" s="12">
        <v>87394292.719999999</v>
      </c>
      <c r="F47" s="8">
        <f t="shared" si="1"/>
        <v>0.536151437212812</v>
      </c>
      <c r="G47" s="8">
        <f t="shared" si="2"/>
        <v>0.536151437212812</v>
      </c>
      <c r="H47" s="12">
        <v>64108153.5</v>
      </c>
      <c r="I47" s="8">
        <f t="shared" si="3"/>
        <v>0.36323209995433731</v>
      </c>
    </row>
    <row r="48" spans="1:9" x14ac:dyDescent="0.25">
      <c r="A48" s="11" t="s">
        <v>95</v>
      </c>
      <c r="B48" s="3" t="s">
        <v>42</v>
      </c>
      <c r="C48" s="12">
        <v>113687000</v>
      </c>
      <c r="D48" s="12">
        <v>113687000</v>
      </c>
      <c r="E48" s="12">
        <v>54128169</v>
      </c>
      <c r="F48" s="8">
        <f t="shared" si="1"/>
        <v>0.47611573003069835</v>
      </c>
      <c r="G48" s="8">
        <f t="shared" si="2"/>
        <v>0.47611573003069835</v>
      </c>
      <c r="H48" s="12">
        <v>52382650</v>
      </c>
      <c r="I48" s="8">
        <f t="shared" si="3"/>
        <v>3.3322464594670184E-2</v>
      </c>
    </row>
    <row r="49" spans="1:9" ht="20.25" customHeight="1" x14ac:dyDescent="0.25">
      <c r="A49" s="10" t="s">
        <v>96</v>
      </c>
      <c r="B49" s="2" t="s">
        <v>43</v>
      </c>
      <c r="C49" s="13">
        <f>SUM(C50:C52)</f>
        <v>70598800</v>
      </c>
      <c r="D49" s="13">
        <f t="shared" ref="D49:E49" si="13">SUM(D50:D52)</f>
        <v>70598800</v>
      </c>
      <c r="E49" s="13">
        <f t="shared" si="13"/>
        <v>21266992</v>
      </c>
      <c r="F49" s="8">
        <f t="shared" si="1"/>
        <v>0.3012373014838779</v>
      </c>
      <c r="G49" s="8">
        <f t="shared" si="2"/>
        <v>0.3012373014838779</v>
      </c>
      <c r="H49" s="13">
        <v>24649294.18</v>
      </c>
      <c r="I49" s="8">
        <f t="shared" si="3"/>
        <v>-0.13721699920902156</v>
      </c>
    </row>
    <row r="50" spans="1:9" x14ac:dyDescent="0.25">
      <c r="A50" s="11" t="s">
        <v>97</v>
      </c>
      <c r="B50" s="3" t="s">
        <v>44</v>
      </c>
      <c r="C50" s="12">
        <v>32060000</v>
      </c>
      <c r="D50" s="12">
        <v>32060000</v>
      </c>
      <c r="E50" s="12">
        <v>12340096</v>
      </c>
      <c r="F50" s="8">
        <f t="shared" si="1"/>
        <v>0.38490630068621334</v>
      </c>
      <c r="G50" s="8">
        <f t="shared" si="2"/>
        <v>0.38490630068621334</v>
      </c>
      <c r="H50" s="12">
        <v>14952431.52</v>
      </c>
      <c r="I50" s="8">
        <f t="shared" si="3"/>
        <v>-0.17470974647205739</v>
      </c>
    </row>
    <row r="51" spans="1:9" x14ac:dyDescent="0.25">
      <c r="A51" s="11" t="s">
        <v>98</v>
      </c>
      <c r="B51" s="3" t="s">
        <v>45</v>
      </c>
      <c r="C51" s="12">
        <v>30138800</v>
      </c>
      <c r="D51" s="12">
        <v>30138800</v>
      </c>
      <c r="E51" s="12">
        <v>7872400</v>
      </c>
      <c r="F51" s="8">
        <f t="shared" si="1"/>
        <v>0.26120482567321857</v>
      </c>
      <c r="G51" s="8">
        <f t="shared" si="2"/>
        <v>0.26120482567321857</v>
      </c>
      <c r="H51" s="12">
        <v>8524116.1600000001</v>
      </c>
      <c r="I51" s="8">
        <f t="shared" si="3"/>
        <v>-7.6455570028271427E-2</v>
      </c>
    </row>
    <row r="52" spans="1:9" x14ac:dyDescent="0.25">
      <c r="A52" s="11" t="s">
        <v>99</v>
      </c>
      <c r="B52" s="3" t="s">
        <v>46</v>
      </c>
      <c r="C52" s="12">
        <v>8400000</v>
      </c>
      <c r="D52" s="12">
        <v>8400000</v>
      </c>
      <c r="E52" s="12">
        <v>1054496</v>
      </c>
      <c r="F52" s="8">
        <f t="shared" si="1"/>
        <v>0.12553523809523809</v>
      </c>
      <c r="G52" s="8">
        <f t="shared" si="2"/>
        <v>0.12553523809523809</v>
      </c>
      <c r="H52" s="12">
        <v>1172746.5</v>
      </c>
      <c r="I52" s="8">
        <f t="shared" si="3"/>
        <v>-0.10083210651236221</v>
      </c>
    </row>
    <row r="53" spans="1:9" ht="27" customHeight="1" x14ac:dyDescent="0.25">
      <c r="A53" s="10" t="s">
        <v>100</v>
      </c>
      <c r="B53" s="2" t="s">
        <v>47</v>
      </c>
      <c r="C53" s="13">
        <f>SUM(C54)</f>
        <v>83945000</v>
      </c>
      <c r="D53" s="13">
        <f t="shared" ref="D53:E53" si="14">SUM(D54)</f>
        <v>83945000</v>
      </c>
      <c r="E53" s="13">
        <f t="shared" si="14"/>
        <v>0</v>
      </c>
      <c r="F53" s="8">
        <f t="shared" si="1"/>
        <v>0</v>
      </c>
      <c r="G53" s="8">
        <f t="shared" si="2"/>
        <v>0</v>
      </c>
      <c r="H53" s="13">
        <v>0</v>
      </c>
      <c r="I53" s="8" t="e">
        <f t="shared" si="3"/>
        <v>#DIV/0!</v>
      </c>
    </row>
    <row r="54" spans="1:9" x14ac:dyDescent="0.25">
      <c r="A54" s="11" t="s">
        <v>101</v>
      </c>
      <c r="B54" s="3" t="s">
        <v>48</v>
      </c>
      <c r="C54" s="12">
        <v>83945000</v>
      </c>
      <c r="D54" s="12">
        <v>83945000</v>
      </c>
      <c r="E54" s="14">
        <v>0</v>
      </c>
      <c r="F54" s="8">
        <f t="shared" si="1"/>
        <v>0</v>
      </c>
      <c r="G54" s="8">
        <f t="shared" si="2"/>
        <v>0</v>
      </c>
      <c r="H54" s="14">
        <v>0</v>
      </c>
      <c r="I54" s="8" t="e">
        <f t="shared" si="3"/>
        <v>#DIV/0!</v>
      </c>
    </row>
    <row r="55" spans="1:9" x14ac:dyDescent="0.25">
      <c r="A55" s="5"/>
      <c r="C55" s="15"/>
      <c r="D55" s="15"/>
      <c r="E55" s="15"/>
    </row>
    <row r="56" spans="1:9" x14ac:dyDescent="0.25">
      <c r="A56" s="6" t="s">
        <v>51</v>
      </c>
      <c r="C56" s="15"/>
      <c r="D56" s="15"/>
      <c r="E56" s="15"/>
    </row>
    <row r="57" spans="1:9" x14ac:dyDescent="0.25">
      <c r="C57" s="15"/>
      <c r="D57" s="15"/>
      <c r="E57" s="15"/>
    </row>
  </sheetData>
  <mergeCells count="1">
    <mergeCell ref="A1:I1"/>
  </mergeCells>
  <pageMargins left="0.7" right="0.7" top="0.75" bottom="0.75" header="0.3" footer="0.3"/>
  <pageSetup paperSize="9" scale="63" orientation="portrait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dcterms:created xsi:type="dcterms:W3CDTF">2017-12-11T14:03:53Z</dcterms:created>
  <dcterms:modified xsi:type="dcterms:W3CDTF">2023-07-06T12:18:31Z</dcterms:modified>
</cp:coreProperties>
</file>