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2\1 полуг 2022\"/>
    </mc:Choice>
  </mc:AlternateContent>
  <xr:revisionPtr revIDLastSave="0" documentId="13_ncr:1_{69B2C32B-B899-4AF3-8A83-647E1B4401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  <c r="G4" i="1"/>
  <c r="D4" i="1"/>
  <c r="D53" i="1"/>
  <c r="D49" i="1"/>
  <c r="D45" i="1"/>
  <c r="D41" i="1"/>
  <c r="D39" i="1"/>
  <c r="D36" i="1"/>
  <c r="D27" i="1"/>
  <c r="D29" i="1"/>
  <c r="D22" i="1"/>
  <c r="D17" i="1"/>
  <c r="D13" i="1"/>
  <c r="D5" i="1" l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4" i="1"/>
  <c r="H4" i="1"/>
  <c r="E4" i="1"/>
  <c r="C4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<sst xmlns="http://schemas.openxmlformats.org/spreadsheetml/2006/main" count="112" uniqueCount="112">
  <si>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</si>
  <si>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</si>
  <si>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</si>
  <si>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</si>
  <si>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</si>
  <si>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</si>
  <si>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</si>
  <si>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</si>
  <si>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</si>
  <si>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</si>
  <si>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</si>
  <si>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</si>
  <si>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</si>
  <si>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</si>
  <si>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</si>
  <si>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</si>
  <si>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</si>
  <si>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</si>
  <si>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</si>
  <si>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</si>
  <si>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</si>
  <si>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</si>
  <si>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</si>
  <si>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</si>
  <si>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</si>
  <si>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</si>
  <si>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</si>
  <si>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</si>
  <si>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</si>
  <si>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</si>
  <si>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</si>
  <si>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</si>
  <si>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</si>
  <si>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</si>
  <si>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</si>
  <si>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</si>
  <si>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</si>
  <si>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</si>
  <si>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</si>
  <si>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</si>
  <si>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</si>
  <si>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</si>
  <si>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</si>
  <si>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</si>
  <si>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</si>
  <si>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</si>
  <si>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</si>
  <si>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</si>
  <si>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</si>
  <si>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</si>
  <si>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</si>
  <si>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</si>
  <si>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Водное хозяйство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</si>
  <si>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</si>
  <si>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</si>
  <si>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</si>
  <si>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</si>
  <si>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</si>
  <si>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</si>
  <si>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</si>
  <si>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</si>
  <si>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</si>
  <si>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</si>
  <si>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</si>
  <si>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</si>
  <si>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</si>
  <si>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</si>
  <si>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</si>
  <si>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</si>
  <si>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</si>
  <si>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</si>
  <si>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</si>
  <si>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</si>
  <si>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</si>
  <si>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</si>
  <si>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</si>
  <si>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</si>
  <si>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</si>
  <si>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</si>
  <si>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</si>
  <si>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</si>
  <si>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</si>
  <si>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</si>
  <si>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</si>
  <si>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</si>
  <si>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</si>
  <si>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</si>
  <si>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</si>
  <si>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</si>
  <si>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</si>
  <si>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</si>
  <si>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</si>
  <si>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</si>
  <si>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</si>
  <si>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</si>
  <si>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</si>
  <si>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</si>
  <si>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</si>
  <si>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</si>
  <si>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</si>
  <si>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</si>
  <si>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</si>
  <si>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01.07.2021</t>
    </r>
    <r>
      <rPr>
        <sz val="9"/>
        <rFont val="Times New Roman"/>
        <family val="1"/>
        <charset val="204"/>
      </rPr>
      <t>, тыс. руб.</t>
    </r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</si>
  <si>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</si>
  <si>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</si>
  <si>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Утвержденные бюджетные назначения на 2022 год, тыс. руб.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</si>
  <si>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01.07.2022</t>
    </r>
    <r>
      <rPr>
        <sz val="9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</si>
  <si>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2022год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</si>
  <si>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</si>
  <si>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t>Утвержденные бюджетные назначения на 1 полугодие 2022 года, тыс. руб.</t>
  </si>
  <si>
    <r>
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01.07.2022</t>
    </r>
    <r>
      <rPr>
        <b/>
        <sz val="12"/>
        <rFont val="Times New Roman"/>
        <family val="1"/>
        <charset val="204"/>
      </rPr>
      <t>)</t>
    </r>
  </si>
  <si>
    <r>
      <t xml:space="preserve">% исполнения утвержденных бюджетных назначений на  1 полугодие </t>
    </r>
    <r>
      <rPr>
        <i/>
        <sz val="9"/>
        <rFont val="Times New Roman"/>
        <family val="1"/>
        <charset val="204"/>
      </rPr>
      <t>2022года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</si>
</sst>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[&gt;=50]#,##0.0,;[Red][&lt;=-50]\-#,##0.0,;#,##0.0,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right" vertical="center"/>
    </xf>
    <xf numFmtId="166" fontId="9" fillId="2" borderId="2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166" fontId="9" fillId="2" borderId="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5C63AAA1-3CC1-4AB6-885E-34778E9D7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zoomScaleSheetLayoutView="70" workbookViewId="0">
      <selection activeCell="F12" sqref="F12"/>
    </sheetView>
  </sheetViews>
  <sheetFormatPr defaultRowHeight="15" x14ac:dyDescent="0.25"/>
  <cols>
    <col min="1" max="1" width="19.7109375" customWidth="1"/>
    <col min="2" max="2" width="54.28515625" customWidth="1"/>
    <col min="3" max="9" width="15.42578125" style="16" customWidth="1"/>
  </cols>
  <sheetData>
    <row r="1" spans="1:9" ht="54.75" customHeight="1" x14ac:dyDescent="0.25">
      <c r="A1" s="18" t="s">
        <v>110</v>
      </c>
      <c r="B1" s="18"/>
      <c r="C1" s="18"/>
      <c r="D1" s="18"/>
      <c r="E1" s="18"/>
      <c r="F1" s="18"/>
      <c r="G1" s="18"/>
      <c r="H1" s="18"/>
      <c r="I1" s="18"/>
    </row>
    <row r="3" spans="1:9" ht="72" x14ac:dyDescent="0.25">
      <c r="A3" s="1" t="s">
        <v>49</v>
      </c>
      <c r="B3" s="1" t="s">
        <v>50</v>
      </c>
      <c r="C3" s="1" t="s">
        <v>105</v>
      </c>
      <c r="D3" s="1" t="s">
        <v>109</v>
      </c>
      <c r="E3" s="7" t="s">
        <v>106</v>
      </c>
      <c r="F3" s="7" t="s">
        <v>111</v>
      </c>
      <c r="G3" s="7" t="s">
        <v>107</v>
      </c>
      <c r="H3" s="7" t="s">
        <v>102</v>
      </c>
      <c r="I3" s="7" t="s">
        <v>108</v>
      </c>
    </row>
    <row r="4" spans="1:9" x14ac:dyDescent="0.25">
      <c r="A4" s="4"/>
      <c r="B4" s="2" t="s">
        <v>0</v>
      </c>
      <c r="C4" s="9">
        <f>(C5+C13+C17+C22+C27+C29+C36+C39+C41+C45+C49+C53)/1000</f>
        <v>21331053.767179996</v>
      </c>
      <c r="D4" s="9">
        <f>(D5+D13+D17+D22+D27+D29+D36+D39+D41+D45+D49+D53)/1000</f>
        <v>10774259.478729999</v>
      </c>
      <c r="E4" s="9">
        <f>(E5+E13+E17+E22+E27+E29+E36+E39+E41+E45+E49+E53)/1000</f>
        <v>8394263.1805800013</v>
      </c>
      <c r="F4" s="8">
        <f>E4/D4</f>
        <v>0.7791034917203854</v>
      </c>
      <c r="G4" s="8">
        <f>E4/C4</f>
        <v>0.39352313637197955</v>
      </c>
      <c r="H4" s="9">
        <f>(H5+H13+H17+H22+H27+H29+H36+H39+H41+H45+H49+H53)/1000</f>
        <v>6306651.909169999</v>
      </c>
      <c r="I4" s="8">
        <f>(E4-H4)/H4</f>
        <v>0.33101736095099421</v>
      </c>
    </row>
    <row r="5" spans="1:9" ht="24.75" customHeight="1" x14ac:dyDescent="0.25">
      <c r="A5" s="10" t="s">
        <v>53</v>
      </c>
      <c r="B5" s="2" t="s">
        <v>1</v>
      </c>
      <c r="C5" s="17">
        <v>1486631148.5999999</v>
      </c>
      <c r="D5" s="17">
        <f>SUM(D6:D12)</f>
        <v>720614702.54999995</v>
      </c>
      <c r="E5" s="17">
        <v>620668652.77999997</v>
      </c>
      <c r="F5" s="8">
        <f t="shared" ref="F5:F54" si="0">E5/D5</f>
        <v>0.86130445379989284</v>
      </c>
      <c r="G5" s="8">
        <f t="shared" ref="F5:G54" si="1">E5/C5</f>
        <v>0.41750009971505048</v>
      </c>
      <c r="H5" s="17">
        <v>546991997.05999994</v>
      </c>
      <c r="I5" s="8">
        <f t="shared" ref="I5:I54" si="2">(E5-H5)/H5</f>
        <v>0.13469421146196109</v>
      </c>
    </row>
    <row r="6" spans="1:9" ht="24" x14ac:dyDescent="0.25">
      <c r="A6" s="11" t="s">
        <v>54</v>
      </c>
      <c r="B6" s="3" t="s">
        <v>2</v>
      </c>
      <c r="C6" s="12">
        <v>5150000</v>
      </c>
      <c r="D6" s="12">
        <v>2583000</v>
      </c>
      <c r="E6" s="12">
        <v>1648268.97</v>
      </c>
      <c r="F6" s="8">
        <f t="shared" si="0"/>
        <v>0.63812193960511032</v>
      </c>
      <c r="G6" s="8">
        <f t="shared" si="1"/>
        <v>0.32005222718446602</v>
      </c>
      <c r="H6" s="12">
        <v>2737576.05</v>
      </c>
      <c r="I6" s="8">
        <f t="shared" si="2"/>
        <v>-0.3979093402720264</v>
      </c>
    </row>
    <row r="7" spans="1:9" ht="36" x14ac:dyDescent="0.25">
      <c r="A7" s="11" t="s">
        <v>55</v>
      </c>
      <c r="B7" s="3" t="s">
        <v>3</v>
      </c>
      <c r="C7" s="12">
        <v>19837000</v>
      </c>
      <c r="D7" s="12">
        <v>10424000</v>
      </c>
      <c r="E7" s="12">
        <v>7883903.3200000003</v>
      </c>
      <c r="F7" s="8">
        <f t="shared" si="0"/>
        <v>0.75632226784343826</v>
      </c>
      <c r="G7" s="8">
        <f t="shared" si="1"/>
        <v>0.3974342551797147</v>
      </c>
      <c r="H7" s="12">
        <v>7457345.1900000004</v>
      </c>
      <c r="I7" s="8">
        <f t="shared" si="2"/>
        <v>5.7199729814304046E-2</v>
      </c>
    </row>
    <row r="8" spans="1:9" ht="36" x14ac:dyDescent="0.25">
      <c r="A8" s="11" t="s">
        <v>56</v>
      </c>
      <c r="B8" s="3" t="s">
        <v>4</v>
      </c>
      <c r="C8" s="12">
        <v>499885000</v>
      </c>
      <c r="D8" s="12">
        <v>272230831.55000001</v>
      </c>
      <c r="E8" s="12">
        <v>234555782.68000001</v>
      </c>
      <c r="F8" s="8">
        <f t="shared" si="0"/>
        <v>0.86160623814911164</v>
      </c>
      <c r="G8" s="8">
        <f t="shared" si="1"/>
        <v>0.46921948584174361</v>
      </c>
      <c r="H8" s="12">
        <v>223666188.83000001</v>
      </c>
      <c r="I8" s="8">
        <f t="shared" si="2"/>
        <v>4.8686812731792699E-2</v>
      </c>
    </row>
    <row r="9" spans="1:9" ht="24" x14ac:dyDescent="0.25">
      <c r="A9" s="11" t="s">
        <v>57</v>
      </c>
      <c r="B9" s="3" t="s">
        <v>5</v>
      </c>
      <c r="C9" s="12">
        <v>66395500</v>
      </c>
      <c r="D9" s="12">
        <v>33980500</v>
      </c>
      <c r="E9" s="12">
        <v>28581903.239999998</v>
      </c>
      <c r="F9" s="8">
        <f t="shared" si="0"/>
        <v>0.84112662379894343</v>
      </c>
      <c r="G9" s="8">
        <f t="shared" si="1"/>
        <v>0.43047952406413081</v>
      </c>
      <c r="H9" s="12">
        <v>22908159.420000002</v>
      </c>
      <c r="I9" s="8">
        <f t="shared" si="2"/>
        <v>0.2476734911774067</v>
      </c>
    </row>
    <row r="10" spans="1:9" x14ac:dyDescent="0.25">
      <c r="A10" s="11" t="s">
        <v>58</v>
      </c>
      <c r="B10" s="3" t="s">
        <v>6</v>
      </c>
      <c r="C10" s="12">
        <v>9294000</v>
      </c>
      <c r="D10" s="12">
        <v>5975000</v>
      </c>
      <c r="E10" s="12">
        <v>5091253.2699999996</v>
      </c>
      <c r="F10" s="8">
        <f t="shared" si="0"/>
        <v>0.85209259748953969</v>
      </c>
      <c r="G10" s="8">
        <f t="shared" si="1"/>
        <v>0.54780000753174085</v>
      </c>
      <c r="H10" s="12">
        <v>4576850.9400000004</v>
      </c>
      <c r="I10" s="8">
        <f t="shared" si="2"/>
        <v>0.11239219645636943</v>
      </c>
    </row>
    <row r="11" spans="1:9" x14ac:dyDescent="0.25">
      <c r="A11" s="11" t="s">
        <v>59</v>
      </c>
      <c r="B11" s="3" t="s">
        <v>7</v>
      </c>
      <c r="C11" s="12">
        <v>7850000</v>
      </c>
      <c r="D11" s="12">
        <v>0</v>
      </c>
      <c r="E11" s="12">
        <v>0</v>
      </c>
      <c r="F11" s="8">
        <v>0</v>
      </c>
      <c r="G11" s="8">
        <f t="shared" si="1"/>
        <v>0</v>
      </c>
      <c r="H11" s="12">
        <v>0</v>
      </c>
      <c r="I11" s="8" t="e">
        <f t="shared" si="2"/>
        <v>#DIV/0!</v>
      </c>
    </row>
    <row r="12" spans="1:9" x14ac:dyDescent="0.25">
      <c r="A12" s="11" t="s">
        <v>60</v>
      </c>
      <c r="B12" s="3" t="s">
        <v>8</v>
      </c>
      <c r="C12" s="12">
        <v>878219648.60000002</v>
      </c>
      <c r="D12" s="12">
        <v>395421371</v>
      </c>
      <c r="E12" s="12">
        <v>342907541.30000001</v>
      </c>
      <c r="F12" s="8">
        <f t="shared" si="0"/>
        <v>0.86719526674242398</v>
      </c>
      <c r="G12" s="8">
        <f t="shared" si="1"/>
        <v>0.3904576057329629</v>
      </c>
      <c r="H12" s="12">
        <v>285645876.63</v>
      </c>
      <c r="I12" s="8">
        <f t="shared" si="2"/>
        <v>0.20046382375815505</v>
      </c>
    </row>
    <row r="13" spans="1:9" ht="25.5" x14ac:dyDescent="0.25">
      <c r="A13" s="10" t="s">
        <v>61</v>
      </c>
      <c r="B13" s="2" t="s">
        <v>9</v>
      </c>
      <c r="C13" s="13">
        <v>224125960</v>
      </c>
      <c r="D13" s="13">
        <f>SUM(D14:D16)</f>
        <v>99272292</v>
      </c>
      <c r="E13" s="13">
        <v>75858127.620000005</v>
      </c>
      <c r="F13" s="8">
        <f t="shared" si="0"/>
        <v>0.76414199865557653</v>
      </c>
      <c r="G13" s="8">
        <f t="shared" si="1"/>
        <v>0.33846203099364308</v>
      </c>
      <c r="H13" s="13">
        <v>68013517.420000002</v>
      </c>
      <c r="I13" s="8">
        <f t="shared" si="2"/>
        <v>0.11533898697750961</v>
      </c>
    </row>
    <row r="14" spans="1:9" ht="24" x14ac:dyDescent="0.25">
      <c r="A14" s="11" t="s">
        <v>62</v>
      </c>
      <c r="B14" s="3" t="s">
        <v>10</v>
      </c>
      <c r="C14" s="12">
        <v>12880900</v>
      </c>
      <c r="D14" s="12">
        <v>7026550</v>
      </c>
      <c r="E14" s="12">
        <v>2378962.19</v>
      </c>
      <c r="F14" s="8">
        <f t="shared" si="0"/>
        <v>0.33856760287765686</v>
      </c>
      <c r="G14" s="8">
        <f t="shared" si="1"/>
        <v>0.18468912808887578</v>
      </c>
      <c r="H14" s="12">
        <v>2127532.21</v>
      </c>
      <c r="I14" s="8">
        <f t="shared" si="2"/>
        <v>0.11817916495844732</v>
      </c>
    </row>
    <row r="15" spans="1:9" ht="24" x14ac:dyDescent="0.25">
      <c r="A15" s="11" t="s">
        <v>103</v>
      </c>
      <c r="B15" s="3" t="s">
        <v>104</v>
      </c>
      <c r="C15" s="12">
        <v>102646000</v>
      </c>
      <c r="D15" s="12">
        <v>51815342</v>
      </c>
      <c r="E15" s="12">
        <v>43260808.469999999</v>
      </c>
      <c r="F15" s="8">
        <f t="shared" si="0"/>
        <v>0.83490346295504525</v>
      </c>
      <c r="G15" s="8">
        <f t="shared" si="1"/>
        <v>0.42145634968727469</v>
      </c>
      <c r="H15" s="12">
        <v>36243387.75</v>
      </c>
      <c r="I15" s="8">
        <f t="shared" si="2"/>
        <v>0.19361933736451001</v>
      </c>
    </row>
    <row r="16" spans="1:9" ht="24" x14ac:dyDescent="0.25">
      <c r="A16" s="11" t="s">
        <v>63</v>
      </c>
      <c r="B16" s="3" t="s">
        <v>11</v>
      </c>
      <c r="C16" s="12">
        <v>108599060</v>
      </c>
      <c r="D16" s="12">
        <v>40430400</v>
      </c>
      <c r="E16" s="12">
        <v>30218356.960000001</v>
      </c>
      <c r="F16" s="8">
        <f t="shared" si="0"/>
        <v>0.74741672009181215</v>
      </c>
      <c r="G16" s="8">
        <f t="shared" si="1"/>
        <v>0.27825615580834678</v>
      </c>
      <c r="H16" s="12">
        <v>29642597.460000001</v>
      </c>
      <c r="I16" s="8">
        <f t="shared" si="2"/>
        <v>1.9423382204509416E-2</v>
      </c>
    </row>
    <row r="17" spans="1:9" ht="35.25" customHeight="1" x14ac:dyDescent="0.25">
      <c r="A17" s="10" t="s">
        <v>64</v>
      </c>
      <c r="B17" s="2" t="s">
        <v>12</v>
      </c>
      <c r="C17" s="13">
        <v>1340582968.29</v>
      </c>
      <c r="D17" s="13">
        <f>SUM(D18:D21)</f>
        <v>363775183.91000003</v>
      </c>
      <c r="E17" s="13">
        <v>318820726.36000001</v>
      </c>
      <c r="F17" s="8">
        <f t="shared" si="0"/>
        <v>0.87642241819023592</v>
      </c>
      <c r="G17" s="8">
        <f t="shared" si="1"/>
        <v>0.23782245030807486</v>
      </c>
      <c r="H17" s="13">
        <v>299370610.25999999</v>
      </c>
      <c r="I17" s="8">
        <f t="shared" si="2"/>
        <v>6.4970025224279096E-2</v>
      </c>
    </row>
    <row r="18" spans="1:9" x14ac:dyDescent="0.25">
      <c r="A18" s="11" t="s">
        <v>65</v>
      </c>
      <c r="B18" s="3" t="s">
        <v>52</v>
      </c>
      <c r="C18" s="12">
        <v>52057000</v>
      </c>
      <c r="D18" s="12">
        <v>22307000</v>
      </c>
      <c r="E18" s="12">
        <v>6674705.9699999997</v>
      </c>
      <c r="F18" s="8">
        <f t="shared" si="0"/>
        <v>0.29922024342134756</v>
      </c>
      <c r="G18" s="8">
        <f t="shared" si="1"/>
        <v>0.12821918224254183</v>
      </c>
      <c r="H18" s="12">
        <v>5521015.4699999997</v>
      </c>
      <c r="I18" s="8">
        <f t="shared" si="2"/>
        <v>0.20896346084681411</v>
      </c>
    </row>
    <row r="19" spans="1:9" x14ac:dyDescent="0.25">
      <c r="A19" s="11" t="s">
        <v>66</v>
      </c>
      <c r="B19" s="3" t="s">
        <v>13</v>
      </c>
      <c r="C19" s="12">
        <v>90757350</v>
      </c>
      <c r="D19" s="12">
        <v>48329000</v>
      </c>
      <c r="E19" s="12">
        <v>43751585.030000001</v>
      </c>
      <c r="F19" s="8">
        <f t="shared" si="0"/>
        <v>0.90528637112292831</v>
      </c>
      <c r="G19" s="8">
        <f t="shared" si="1"/>
        <v>0.48207208595226725</v>
      </c>
      <c r="H19" s="12">
        <v>38445047.460000001</v>
      </c>
      <c r="I19" s="8">
        <f t="shared" si="2"/>
        <v>0.13802915903592436</v>
      </c>
    </row>
    <row r="20" spans="1:9" x14ac:dyDescent="0.25">
      <c r="A20" s="11" t="s">
        <v>67</v>
      </c>
      <c r="B20" s="3" t="s">
        <v>14</v>
      </c>
      <c r="C20" s="12">
        <v>1148270262.22</v>
      </c>
      <c r="D20" s="12">
        <v>275280522.84000003</v>
      </c>
      <c r="E20" s="12">
        <v>256300152.53</v>
      </c>
      <c r="F20" s="8">
        <f t="shared" si="0"/>
        <v>0.93105080550492891</v>
      </c>
      <c r="G20" s="8">
        <f t="shared" si="1"/>
        <v>0.22320542555415826</v>
      </c>
      <c r="H20" s="12">
        <v>251865871.66</v>
      </c>
      <c r="I20" s="8">
        <f t="shared" si="2"/>
        <v>1.7605723398626833E-2</v>
      </c>
    </row>
    <row r="21" spans="1:9" x14ac:dyDescent="0.25">
      <c r="A21" s="11" t="s">
        <v>68</v>
      </c>
      <c r="B21" s="3" t="s">
        <v>15</v>
      </c>
      <c r="C21" s="12">
        <v>49498356.07</v>
      </c>
      <c r="D21" s="12">
        <v>17858661.07</v>
      </c>
      <c r="E21" s="12">
        <v>12094282.83</v>
      </c>
      <c r="F21" s="8">
        <f t="shared" si="0"/>
        <v>0.67722226109753925</v>
      </c>
      <c r="G21" s="8">
        <f t="shared" si="1"/>
        <v>0.24433706066715438</v>
      </c>
      <c r="H21" s="12">
        <v>3538675.67</v>
      </c>
      <c r="I21" s="8">
        <f t="shared" si="2"/>
        <v>2.4177426692511781</v>
      </c>
    </row>
    <row r="22" spans="1:9" ht="26.25" customHeight="1" x14ac:dyDescent="0.25">
      <c r="A22" s="10" t="s">
        <v>69</v>
      </c>
      <c r="B22" s="2" t="s">
        <v>16</v>
      </c>
      <c r="C22" s="13">
        <v>3696307639.6799998</v>
      </c>
      <c r="D22" s="13">
        <f>SUM(D23:D26)</f>
        <v>1501813550.9300001</v>
      </c>
      <c r="E22" s="13">
        <v>1116614926.79</v>
      </c>
      <c r="F22" s="8">
        <f t="shared" si="0"/>
        <v>0.74351102112411671</v>
      </c>
      <c r="G22" s="8">
        <f t="shared" si="1"/>
        <v>0.3020892835875178</v>
      </c>
      <c r="H22" s="13">
        <v>965737764.76999998</v>
      </c>
      <c r="I22" s="8">
        <f t="shared" si="2"/>
        <v>0.15622994929263523</v>
      </c>
    </row>
    <row r="23" spans="1:9" x14ac:dyDescent="0.25">
      <c r="A23" s="11" t="s">
        <v>70</v>
      </c>
      <c r="B23" s="3" t="s">
        <v>17</v>
      </c>
      <c r="C23" s="12">
        <v>236602050.22</v>
      </c>
      <c r="D23" s="12">
        <v>24090000</v>
      </c>
      <c r="E23" s="12">
        <v>27579547.420000002</v>
      </c>
      <c r="F23" s="8">
        <f t="shared" si="0"/>
        <v>1.1448546044001662</v>
      </c>
      <c r="G23" s="8">
        <f t="shared" si="1"/>
        <v>0.11656512441187925</v>
      </c>
      <c r="H23" s="12">
        <v>19569760.300000001</v>
      </c>
      <c r="I23" s="8">
        <f t="shared" si="2"/>
        <v>0.40929408419989693</v>
      </c>
    </row>
    <row r="24" spans="1:9" x14ac:dyDescent="0.25">
      <c r="A24" s="11" t="s">
        <v>71</v>
      </c>
      <c r="B24" s="3" t="s">
        <v>18</v>
      </c>
      <c r="C24" s="12">
        <v>938737190.13</v>
      </c>
      <c r="D24" s="12">
        <v>245915000</v>
      </c>
      <c r="E24" s="12">
        <v>245914201.47999999</v>
      </c>
      <c r="F24" s="8">
        <f t="shared" si="0"/>
        <v>0.99999675286176115</v>
      </c>
      <c r="G24" s="8">
        <f t="shared" si="1"/>
        <v>0.26196277729866529</v>
      </c>
      <c r="H24" s="12">
        <v>33072978.82</v>
      </c>
      <c r="I24" s="8">
        <f t="shared" si="2"/>
        <v>6.4355020398492186</v>
      </c>
    </row>
    <row r="25" spans="1:9" x14ac:dyDescent="0.25">
      <c r="A25" s="11" t="s">
        <v>72</v>
      </c>
      <c r="B25" s="3" t="s">
        <v>19</v>
      </c>
      <c r="C25" s="12">
        <v>2334453004.3299999</v>
      </c>
      <c r="D25" s="12">
        <v>1103415329.9300001</v>
      </c>
      <c r="E25" s="12">
        <v>770554497.88999999</v>
      </c>
      <c r="F25" s="8">
        <f t="shared" si="0"/>
        <v>0.69833586410194559</v>
      </c>
      <c r="G25" s="8">
        <f t="shared" si="1"/>
        <v>0.33007925045428493</v>
      </c>
      <c r="H25" s="12">
        <v>811573225.19000006</v>
      </c>
      <c r="I25" s="8">
        <f t="shared" si="2"/>
        <v>-5.0542238243994612E-2</v>
      </c>
    </row>
    <row r="26" spans="1:9" x14ac:dyDescent="0.25">
      <c r="A26" s="11" t="s">
        <v>73</v>
      </c>
      <c r="B26" s="3" t="s">
        <v>20</v>
      </c>
      <c r="C26" s="12">
        <v>186515395</v>
      </c>
      <c r="D26" s="12">
        <v>128393221</v>
      </c>
      <c r="E26" s="12">
        <v>72566680</v>
      </c>
      <c r="F26" s="8">
        <f t="shared" si="0"/>
        <v>0.56519089898056218</v>
      </c>
      <c r="G26" s="8">
        <f t="shared" si="1"/>
        <v>0.3890653637465154</v>
      </c>
      <c r="H26" s="12">
        <v>101521800.45999999</v>
      </c>
      <c r="I26" s="8">
        <f t="shared" si="2"/>
        <v>-0.28521086435428644</v>
      </c>
    </row>
    <row r="27" spans="1:9" ht="26.25" customHeight="1" x14ac:dyDescent="0.25">
      <c r="A27" s="10" t="s">
        <v>74</v>
      </c>
      <c r="B27" s="2" t="s">
        <v>21</v>
      </c>
      <c r="C27" s="13">
        <v>36575744.280000001</v>
      </c>
      <c r="D27" s="13">
        <f>SUM(D28)</f>
        <v>24000000</v>
      </c>
      <c r="E27" s="13">
        <v>23819112.010000002</v>
      </c>
      <c r="F27" s="8">
        <f t="shared" si="0"/>
        <v>0.99246300041666669</v>
      </c>
      <c r="G27" s="8">
        <f t="shared" si="1"/>
        <v>0.65122699425215913</v>
      </c>
      <c r="H27" s="13">
        <v>6986142.4299999997</v>
      </c>
      <c r="I27" s="8">
        <f t="shared" si="2"/>
        <v>2.4094798737162311</v>
      </c>
    </row>
    <row r="28" spans="1:9" x14ac:dyDescent="0.25">
      <c r="A28" s="11" t="s">
        <v>75</v>
      </c>
      <c r="B28" s="3" t="s">
        <v>22</v>
      </c>
      <c r="C28" s="12">
        <v>36575744.280000001</v>
      </c>
      <c r="D28" s="12">
        <v>24000000</v>
      </c>
      <c r="E28" s="12">
        <v>23819112.010000002</v>
      </c>
      <c r="F28" s="8">
        <f t="shared" si="0"/>
        <v>0.99246300041666669</v>
      </c>
      <c r="G28" s="8">
        <f t="shared" si="1"/>
        <v>0.65122699425215913</v>
      </c>
      <c r="H28" s="12">
        <v>6986142.4299999997</v>
      </c>
      <c r="I28" s="8">
        <f t="shared" si="2"/>
        <v>2.4094798737162311</v>
      </c>
    </row>
    <row r="29" spans="1:9" ht="25.5" customHeight="1" x14ac:dyDescent="0.25">
      <c r="A29" s="10" t="s">
        <v>76</v>
      </c>
      <c r="B29" s="2" t="s">
        <v>23</v>
      </c>
      <c r="C29" s="13">
        <v>12553910296.639999</v>
      </c>
      <c r="D29" s="13">
        <f>SUM(D30:D35)</f>
        <v>7049581862.3800001</v>
      </c>
      <c r="E29" s="13">
        <v>5310988879.9300003</v>
      </c>
      <c r="F29" s="8">
        <f t="shared" si="0"/>
        <v>0.75337643900158413</v>
      </c>
      <c r="G29" s="8">
        <f t="shared" si="1"/>
        <v>0.4230545506885981</v>
      </c>
      <c r="H29" s="13">
        <v>3590695184.9299998</v>
      </c>
      <c r="I29" s="8">
        <f t="shared" si="2"/>
        <v>0.47909766950422372</v>
      </c>
    </row>
    <row r="30" spans="1:9" x14ac:dyDescent="0.25">
      <c r="A30" s="11" t="s">
        <v>77</v>
      </c>
      <c r="B30" s="3" t="s">
        <v>24</v>
      </c>
      <c r="C30" s="12">
        <v>3721561714</v>
      </c>
      <c r="D30" s="12">
        <v>2088637759</v>
      </c>
      <c r="E30" s="12">
        <v>1538697755.0999999</v>
      </c>
      <c r="F30" s="8">
        <f t="shared" si="0"/>
        <v>0.73669919471181977</v>
      </c>
      <c r="G30" s="8">
        <f t="shared" si="1"/>
        <v>0.4134548539962758</v>
      </c>
      <c r="H30" s="12">
        <v>1131424190.5799999</v>
      </c>
      <c r="I30" s="8">
        <f t="shared" si="2"/>
        <v>0.35996540281785921</v>
      </c>
    </row>
    <row r="31" spans="1:9" x14ac:dyDescent="0.25">
      <c r="A31" s="11" t="s">
        <v>78</v>
      </c>
      <c r="B31" s="3" t="s">
        <v>25</v>
      </c>
      <c r="C31" s="12">
        <v>8140225689.0200005</v>
      </c>
      <c r="D31" s="12">
        <v>4545768973.3800001</v>
      </c>
      <c r="E31" s="12">
        <v>3430522948.4200001</v>
      </c>
      <c r="F31" s="8">
        <f t="shared" si="0"/>
        <v>0.75466284549635609</v>
      </c>
      <c r="G31" s="8">
        <f t="shared" si="1"/>
        <v>0.42142848115959297</v>
      </c>
      <c r="H31" s="12">
        <v>2103514810.8499999</v>
      </c>
      <c r="I31" s="8">
        <f t="shared" si="2"/>
        <v>0.63085276639139776</v>
      </c>
    </row>
    <row r="32" spans="1:9" x14ac:dyDescent="0.25">
      <c r="A32" s="11" t="s">
        <v>79</v>
      </c>
      <c r="B32" s="3" t="s">
        <v>26</v>
      </c>
      <c r="C32" s="12">
        <v>516551222.39999998</v>
      </c>
      <c r="D32" s="12">
        <v>326142430</v>
      </c>
      <c r="E32" s="12">
        <v>283136727.85000002</v>
      </c>
      <c r="F32" s="8">
        <f t="shared" si="0"/>
        <v>0.86813827888018136</v>
      </c>
      <c r="G32" s="8">
        <f t="shared" si="1"/>
        <v>0.54812904426881492</v>
      </c>
      <c r="H32" s="12">
        <v>297956197.61000001</v>
      </c>
      <c r="I32" s="8">
        <f t="shared" si="2"/>
        <v>-4.9737075042813675E-2</v>
      </c>
    </row>
    <row r="33" spans="1:9" ht="24" x14ac:dyDescent="0.25">
      <c r="A33" s="11" t="s">
        <v>80</v>
      </c>
      <c r="B33" s="3" t="s">
        <v>27</v>
      </c>
      <c r="C33" s="12">
        <v>2085000</v>
      </c>
      <c r="D33" s="12">
        <v>1050000</v>
      </c>
      <c r="E33" s="12">
        <v>499508.83</v>
      </c>
      <c r="F33" s="8">
        <f t="shared" si="0"/>
        <v>0.47572269523809524</v>
      </c>
      <c r="G33" s="8">
        <f t="shared" si="1"/>
        <v>0.23957258033573142</v>
      </c>
      <c r="H33" s="12">
        <v>514370.39</v>
      </c>
      <c r="I33" s="8">
        <f t="shared" si="2"/>
        <v>-2.8892720671576756E-2</v>
      </c>
    </row>
    <row r="34" spans="1:9" x14ac:dyDescent="0.25">
      <c r="A34" s="11" t="s">
        <v>81</v>
      </c>
      <c r="B34" s="3" t="s">
        <v>28</v>
      </c>
      <c r="C34" s="12">
        <v>90716000</v>
      </c>
      <c r="D34" s="12">
        <v>39999000</v>
      </c>
      <c r="E34" s="12">
        <v>21316328.539999999</v>
      </c>
      <c r="F34" s="8">
        <f t="shared" si="0"/>
        <v>0.53292153653841345</v>
      </c>
      <c r="G34" s="8">
        <f t="shared" si="1"/>
        <v>0.23497870871731558</v>
      </c>
      <c r="H34" s="12">
        <v>22766148.75</v>
      </c>
      <c r="I34" s="8">
        <f t="shared" si="2"/>
        <v>-6.3683156335346394E-2</v>
      </c>
    </row>
    <row r="35" spans="1:9" x14ac:dyDescent="0.25">
      <c r="A35" s="11" t="s">
        <v>82</v>
      </c>
      <c r="B35" s="3" t="s">
        <v>29</v>
      </c>
      <c r="C35" s="12">
        <v>82770671.219999999</v>
      </c>
      <c r="D35" s="12">
        <v>47983700</v>
      </c>
      <c r="E35" s="12">
        <v>36815611.189999998</v>
      </c>
      <c r="F35" s="8">
        <f t="shared" si="0"/>
        <v>0.76725244593476527</v>
      </c>
      <c r="G35" s="8">
        <f t="shared" si="1"/>
        <v>0.44479053567351268</v>
      </c>
      <c r="H35" s="12">
        <v>34519466.75</v>
      </c>
      <c r="I35" s="8">
        <f t="shared" si="2"/>
        <v>6.65173786324494E-2</v>
      </c>
    </row>
    <row r="36" spans="1:9" ht="24" customHeight="1" x14ac:dyDescent="0.25">
      <c r="A36" s="10" t="s">
        <v>83</v>
      </c>
      <c r="B36" s="2" t="s">
        <v>30</v>
      </c>
      <c r="C36" s="13">
        <v>884873265.69000006</v>
      </c>
      <c r="D36" s="13">
        <f>SUM(D37:D38)</f>
        <v>464777271.95999998</v>
      </c>
      <c r="E36" s="13">
        <v>458367677.88</v>
      </c>
      <c r="F36" s="8">
        <f t="shared" si="0"/>
        <v>0.9862093211809384</v>
      </c>
      <c r="G36" s="8">
        <f t="shared" si="1"/>
        <v>0.51800375901579232</v>
      </c>
      <c r="H36" s="13">
        <v>399946939.31999999</v>
      </c>
      <c r="I36" s="8">
        <f t="shared" si="2"/>
        <v>0.14607122299605152</v>
      </c>
    </row>
    <row r="37" spans="1:9" x14ac:dyDescent="0.25">
      <c r="A37" s="11" t="s">
        <v>84</v>
      </c>
      <c r="B37" s="3" t="s">
        <v>31</v>
      </c>
      <c r="C37" s="12">
        <v>857887265.69000006</v>
      </c>
      <c r="D37" s="12">
        <v>448063271.95999998</v>
      </c>
      <c r="E37" s="12">
        <v>447872370.47000003</v>
      </c>
      <c r="F37" s="8">
        <f t="shared" si="0"/>
        <v>0.9995739407758979</v>
      </c>
      <c r="G37" s="8">
        <f t="shared" si="1"/>
        <v>0.52206436484376018</v>
      </c>
      <c r="H37" s="12">
        <v>394264932.45999998</v>
      </c>
      <c r="I37" s="8">
        <f t="shared" si="2"/>
        <v>0.13596806004408921</v>
      </c>
    </row>
    <row r="38" spans="1:9" x14ac:dyDescent="0.25">
      <c r="A38" s="11" t="s">
        <v>85</v>
      </c>
      <c r="B38" s="3" t="s">
        <v>32</v>
      </c>
      <c r="C38" s="12">
        <v>26986000</v>
      </c>
      <c r="D38" s="12">
        <v>16714000</v>
      </c>
      <c r="E38" s="12">
        <v>10495307.41</v>
      </c>
      <c r="F38" s="8">
        <f t="shared" si="0"/>
        <v>0.62793510889075033</v>
      </c>
      <c r="G38" s="8">
        <f t="shared" si="1"/>
        <v>0.38891674979619062</v>
      </c>
      <c r="H38" s="12">
        <v>5682006.8600000003</v>
      </c>
      <c r="I38" s="8">
        <f t="shared" si="2"/>
        <v>0.84711276642140476</v>
      </c>
    </row>
    <row r="39" spans="1:9" ht="24.75" customHeight="1" x14ac:dyDescent="0.25">
      <c r="A39" s="10" t="s">
        <v>86</v>
      </c>
      <c r="B39" s="2" t="s">
        <v>33</v>
      </c>
      <c r="C39" s="13">
        <v>12468000</v>
      </c>
      <c r="D39" s="13">
        <f>SUM(D40)</f>
        <v>8583000</v>
      </c>
      <c r="E39" s="13">
        <v>5273356.43</v>
      </c>
      <c r="F39" s="8">
        <f t="shared" si="0"/>
        <v>0.61439548293137591</v>
      </c>
      <c r="G39" s="8">
        <f t="shared" si="1"/>
        <v>0.42295126965030477</v>
      </c>
      <c r="H39" s="13">
        <v>8587487.1999999993</v>
      </c>
      <c r="I39" s="8">
        <f t="shared" si="2"/>
        <v>-0.38592555573183268</v>
      </c>
    </row>
    <row r="40" spans="1:9" x14ac:dyDescent="0.25">
      <c r="A40" s="11" t="s">
        <v>87</v>
      </c>
      <c r="B40" s="3" t="s">
        <v>34</v>
      </c>
      <c r="C40" s="12">
        <v>12468000</v>
      </c>
      <c r="D40" s="12">
        <v>8583000</v>
      </c>
      <c r="E40" s="12">
        <v>5273356.43</v>
      </c>
      <c r="F40" s="8">
        <f t="shared" si="0"/>
        <v>0.61439548293137591</v>
      </c>
      <c r="G40" s="8">
        <f t="shared" si="1"/>
        <v>0.42295126965030477</v>
      </c>
      <c r="H40" s="12">
        <v>8587487.1999999993</v>
      </c>
      <c r="I40" s="8">
        <f t="shared" si="2"/>
        <v>-0.38592555573183268</v>
      </c>
    </row>
    <row r="41" spans="1:9" ht="25.5" customHeight="1" x14ac:dyDescent="0.25">
      <c r="A41" s="10" t="s">
        <v>88</v>
      </c>
      <c r="B41" s="2" t="s">
        <v>35</v>
      </c>
      <c r="C41" s="13">
        <v>361137600</v>
      </c>
      <c r="D41" s="13">
        <f>SUM(D42:D44)</f>
        <v>172691800</v>
      </c>
      <c r="E41" s="13">
        <v>118024323.09999999</v>
      </c>
      <c r="F41" s="8">
        <f t="shared" si="0"/>
        <v>0.68343906948679667</v>
      </c>
      <c r="G41" s="8">
        <f t="shared" si="1"/>
        <v>0.32681261408393919</v>
      </c>
      <c r="H41" s="13">
        <v>94965150.980000004</v>
      </c>
      <c r="I41" s="8">
        <f t="shared" si="2"/>
        <v>0.24281720064717566</v>
      </c>
    </row>
    <row r="42" spans="1:9" x14ac:dyDescent="0.25">
      <c r="A42" s="11" t="s">
        <v>89</v>
      </c>
      <c r="B42" s="3" t="s">
        <v>36</v>
      </c>
      <c r="C42" s="12">
        <v>16796000</v>
      </c>
      <c r="D42" s="12">
        <v>8408000</v>
      </c>
      <c r="E42" s="12">
        <v>6229462.8700000001</v>
      </c>
      <c r="F42" s="8">
        <f t="shared" si="0"/>
        <v>0.74089710632730732</v>
      </c>
      <c r="G42" s="8">
        <f t="shared" si="1"/>
        <v>0.37088966837342224</v>
      </c>
      <c r="H42" s="12">
        <v>7339936.25</v>
      </c>
      <c r="I42" s="8">
        <f t="shared" si="2"/>
        <v>-0.15129196524016131</v>
      </c>
    </row>
    <row r="43" spans="1:9" x14ac:dyDescent="0.25">
      <c r="A43" s="11" t="s">
        <v>90</v>
      </c>
      <c r="B43" s="3" t="s">
        <v>37</v>
      </c>
      <c r="C43" s="12">
        <v>80535000</v>
      </c>
      <c r="D43" s="12">
        <v>50843500</v>
      </c>
      <c r="E43" s="12">
        <v>48943351.210000001</v>
      </c>
      <c r="F43" s="8">
        <f t="shared" si="0"/>
        <v>0.96262749830361793</v>
      </c>
      <c r="G43" s="8">
        <f t="shared" si="1"/>
        <v>0.60772771105730428</v>
      </c>
      <c r="H43" s="12">
        <v>42359087.920000002</v>
      </c>
      <c r="I43" s="8">
        <f t="shared" si="2"/>
        <v>0.15543921300749289</v>
      </c>
    </row>
    <row r="44" spans="1:9" x14ac:dyDescent="0.25">
      <c r="A44" s="11" t="s">
        <v>91</v>
      </c>
      <c r="B44" s="3" t="s">
        <v>38</v>
      </c>
      <c r="C44" s="12">
        <v>263806600</v>
      </c>
      <c r="D44" s="12">
        <v>113440300</v>
      </c>
      <c r="E44" s="12">
        <v>62851509.020000003</v>
      </c>
      <c r="F44" s="8">
        <f t="shared" si="0"/>
        <v>0.55404921372739668</v>
      </c>
      <c r="G44" s="8">
        <f t="shared" si="1"/>
        <v>0.23824843282920141</v>
      </c>
      <c r="H44" s="12">
        <v>45266126.810000002</v>
      </c>
      <c r="I44" s="8">
        <f t="shared" si="2"/>
        <v>0.38848877625012779</v>
      </c>
    </row>
    <row r="45" spans="1:9" ht="24.75" customHeight="1" x14ac:dyDescent="0.25">
      <c r="A45" s="10" t="s">
        <v>92</v>
      </c>
      <c r="B45" s="2" t="s">
        <v>39</v>
      </c>
      <c r="C45" s="13">
        <v>645076144</v>
      </c>
      <c r="D45" s="13">
        <f>SUM(D46:D48)</f>
        <v>340483815</v>
      </c>
      <c r="E45" s="13">
        <v>321178103.5</v>
      </c>
      <c r="F45" s="8">
        <f t="shared" si="0"/>
        <v>0.94329918002122948</v>
      </c>
      <c r="G45" s="8">
        <f t="shared" si="1"/>
        <v>0.49789177058762851</v>
      </c>
      <c r="H45" s="13">
        <v>306263267.06</v>
      </c>
      <c r="I45" s="8">
        <f t="shared" si="2"/>
        <v>4.8699397035681831E-2</v>
      </c>
    </row>
    <row r="46" spans="1:9" x14ac:dyDescent="0.25">
      <c r="A46" s="11" t="s">
        <v>93</v>
      </c>
      <c r="B46" s="3" t="s">
        <v>40</v>
      </c>
      <c r="C46" s="12">
        <v>405812144</v>
      </c>
      <c r="D46" s="12">
        <v>207467300</v>
      </c>
      <c r="E46" s="12">
        <v>204687300</v>
      </c>
      <c r="F46" s="8">
        <f t="shared" si="0"/>
        <v>0.98660029797466875</v>
      </c>
      <c r="G46" s="8">
        <f t="shared" si="1"/>
        <v>0.50438929200699323</v>
      </c>
      <c r="H46" s="12">
        <v>207199312.34</v>
      </c>
      <c r="I46" s="8">
        <f t="shared" si="2"/>
        <v>-1.212365191578417E-2</v>
      </c>
    </row>
    <row r="47" spans="1:9" x14ac:dyDescent="0.25">
      <c r="A47" s="11" t="s">
        <v>94</v>
      </c>
      <c r="B47" s="3" t="s">
        <v>41</v>
      </c>
      <c r="C47" s="12">
        <v>123667667</v>
      </c>
      <c r="D47" s="12">
        <v>72051515</v>
      </c>
      <c r="E47" s="12">
        <v>64108153.5</v>
      </c>
      <c r="F47" s="8">
        <f t="shared" si="0"/>
        <v>0.88975441390788246</v>
      </c>
      <c r="G47" s="8">
        <f t="shared" si="1"/>
        <v>0.51839057900235153</v>
      </c>
      <c r="H47" s="12">
        <v>54146954.719999999</v>
      </c>
      <c r="I47" s="8">
        <f t="shared" si="2"/>
        <v>0.18396600199421154</v>
      </c>
    </row>
    <row r="48" spans="1:9" x14ac:dyDescent="0.25">
      <c r="A48" s="11" t="s">
        <v>95</v>
      </c>
      <c r="B48" s="3" t="s">
        <v>42</v>
      </c>
      <c r="C48" s="12">
        <v>115596333</v>
      </c>
      <c r="D48" s="12">
        <v>60965000</v>
      </c>
      <c r="E48" s="12">
        <v>52382650</v>
      </c>
      <c r="F48" s="8">
        <f t="shared" si="0"/>
        <v>0.85922496514393509</v>
      </c>
      <c r="G48" s="8">
        <f t="shared" si="1"/>
        <v>0.45315148535031818</v>
      </c>
      <c r="H48" s="12">
        <v>44917000</v>
      </c>
      <c r="I48" s="8">
        <f t="shared" si="2"/>
        <v>0.16620989825678473</v>
      </c>
    </row>
    <row r="49" spans="1:9" ht="20.25" customHeight="1" x14ac:dyDescent="0.25">
      <c r="A49" s="10" t="s">
        <v>96</v>
      </c>
      <c r="B49" s="2" t="s">
        <v>43</v>
      </c>
      <c r="C49" s="13">
        <v>61865000</v>
      </c>
      <c r="D49" s="13">
        <f>SUM(D50:D52)</f>
        <v>27216000</v>
      </c>
      <c r="E49" s="13">
        <v>24649294.18</v>
      </c>
      <c r="F49" s="8">
        <f t="shared" si="0"/>
        <v>0.90569129115226332</v>
      </c>
      <c r="G49" s="8">
        <f t="shared" si="1"/>
        <v>0.39843682502222583</v>
      </c>
      <c r="H49" s="13">
        <v>18365142</v>
      </c>
      <c r="I49" s="8">
        <f t="shared" si="2"/>
        <v>0.34217825160295517</v>
      </c>
    </row>
    <row r="50" spans="1:9" x14ac:dyDescent="0.25">
      <c r="A50" s="11" t="s">
        <v>97</v>
      </c>
      <c r="B50" s="3" t="s">
        <v>44</v>
      </c>
      <c r="C50" s="12">
        <v>32060000</v>
      </c>
      <c r="D50" s="12">
        <v>15213000</v>
      </c>
      <c r="E50" s="12">
        <v>14952431.52</v>
      </c>
      <c r="F50" s="8">
        <f t="shared" si="0"/>
        <v>0.98287198580161705</v>
      </c>
      <c r="G50" s="8">
        <f t="shared" si="1"/>
        <v>0.46638900561447283</v>
      </c>
      <c r="H50" s="12">
        <v>11460000</v>
      </c>
      <c r="I50" s="8">
        <f t="shared" si="2"/>
        <v>0.30474969633507848</v>
      </c>
    </row>
    <row r="51" spans="1:9" x14ac:dyDescent="0.25">
      <c r="A51" s="11" t="s">
        <v>98</v>
      </c>
      <c r="B51" s="3" t="s">
        <v>45</v>
      </c>
      <c r="C51" s="12">
        <v>23000000</v>
      </c>
      <c r="D51" s="12">
        <v>10000000</v>
      </c>
      <c r="E51" s="12">
        <v>8524116.1600000001</v>
      </c>
      <c r="F51" s="8">
        <f t="shared" si="0"/>
        <v>0.85241161600000004</v>
      </c>
      <c r="G51" s="8">
        <f t="shared" si="1"/>
        <v>0.37061374608695652</v>
      </c>
      <c r="H51" s="12">
        <v>4195652</v>
      </c>
      <c r="I51" s="8">
        <f t="shared" si="2"/>
        <v>1.0316547130219571</v>
      </c>
    </row>
    <row r="52" spans="1:9" x14ac:dyDescent="0.25">
      <c r="A52" s="11" t="s">
        <v>99</v>
      </c>
      <c r="B52" s="3" t="s">
        <v>46</v>
      </c>
      <c r="C52" s="12">
        <v>6805000</v>
      </c>
      <c r="D52" s="12">
        <v>2003000</v>
      </c>
      <c r="E52" s="12">
        <v>1172746.5</v>
      </c>
      <c r="F52" s="8">
        <f t="shared" si="0"/>
        <v>0.58549500748876682</v>
      </c>
      <c r="G52" s="8">
        <f t="shared" si="1"/>
        <v>0.17233600293901544</v>
      </c>
      <c r="H52" s="12">
        <v>2709490</v>
      </c>
      <c r="I52" s="8">
        <f t="shared" si="2"/>
        <v>-0.56717075907274062</v>
      </c>
    </row>
    <row r="53" spans="1:9" ht="27" customHeight="1" x14ac:dyDescent="0.25">
      <c r="A53" s="10" t="s">
        <v>100</v>
      </c>
      <c r="B53" s="2" t="s">
        <v>47</v>
      </c>
      <c r="C53" s="13">
        <v>27500000</v>
      </c>
      <c r="D53" s="13">
        <f>SUM(D54)</f>
        <v>1450000</v>
      </c>
      <c r="E53" s="13">
        <v>0</v>
      </c>
      <c r="F53" s="8">
        <f t="shared" si="0"/>
        <v>0</v>
      </c>
      <c r="G53" s="8">
        <f t="shared" si="1"/>
        <v>0</v>
      </c>
      <c r="H53" s="13">
        <v>728705.74</v>
      </c>
      <c r="I53" s="8">
        <f t="shared" si="2"/>
        <v>-1</v>
      </c>
    </row>
    <row r="54" spans="1:9" x14ac:dyDescent="0.25">
      <c r="A54" s="11" t="s">
        <v>101</v>
      </c>
      <c r="B54" s="3" t="s">
        <v>48</v>
      </c>
      <c r="C54" s="12">
        <v>27500000</v>
      </c>
      <c r="D54" s="12">
        <v>1450000</v>
      </c>
      <c r="E54" s="14">
        <v>0</v>
      </c>
      <c r="F54" s="8">
        <f t="shared" si="0"/>
        <v>0</v>
      </c>
      <c r="G54" s="8">
        <f t="shared" si="1"/>
        <v>0</v>
      </c>
      <c r="H54" s="14">
        <v>728705.74</v>
      </c>
      <c r="I54" s="8">
        <f t="shared" si="2"/>
        <v>-1</v>
      </c>
    </row>
    <row r="55" spans="1:9" x14ac:dyDescent="0.25">
      <c r="A55" s="5"/>
      <c r="C55" s="15"/>
      <c r="D55" s="15"/>
      <c r="E55" s="15"/>
    </row>
    <row r="56" spans="1:9" x14ac:dyDescent="0.25">
      <c r="A56" s="6" t="s">
        <v>51</v>
      </c>
      <c r="C56" s="15"/>
      <c r="D56" s="15"/>
      <c r="E56" s="15"/>
    </row>
    <row r="57" spans="1:9" x14ac:dyDescent="0.25">
      <c r="C57" s="15"/>
      <c r="D57" s="15"/>
      <c r="E57" s="15"/>
    </row>
  </sheetData>
  <mergeCells count="1">
    <mergeCell ref="A1:I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2022-09-20T08:31:55Z</dcterms:modified>
</cp:coreProperties>
</file>