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2\1 кв 2022\"/>
    </mc:Choice>
  </mc:AlternateContent>
  <xr:revisionPtr revIDLastSave="0" documentId="13_ncr:81_{00C0F93C-07E3-43E9-93DE-3094AD61D2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customWorkbookViews>
    <customWorkbookView name="Чегодаева Анна Александровна - Личное представление" guid="{FBDEAF2F-0B4A-4F1E-86CC-92415E2EA083}" mergeInterval="0" personalView="1" maximized="1" xWindow="-8" yWindow="-8" windowWidth="1936" windowHeight="1056" activeSheetId="1"/>
    <customWorkbookView name="Скоробогатова Надежда Александровна - Личное представление" guid="{8665EF59-EB2B-4D2C-9778-BC8611020138}" mergeInterval="0" personalView="1" maximized="1" xWindow="-8" yWindow="-8" windowWidth="1936" windowHeight="1056" activeSheetId="1"/>
    <customWorkbookView name="Дятлова - Личное представление" guid="{E370C5AE-8A53-4A02-820E-1338C0F6EBE9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4" i="1"/>
  <c r="D27" i="1"/>
  <c r="G7" i="1" l="1"/>
  <c r="D53" i="1"/>
  <c r="D49" i="1"/>
  <c r="D45" i="1"/>
  <c r="D41" i="1"/>
  <c r="D39" i="1"/>
  <c r="D36" i="1"/>
  <c r="D29" i="1"/>
  <c r="D22" i="1"/>
  <c r="D4" i="1" s="1"/>
  <c r="D17" i="1"/>
  <c r="D13" i="1"/>
  <c r="D5" i="1"/>
  <c r="H53" i="1" l="1"/>
  <c r="H49" i="1"/>
  <c r="H45" i="1"/>
  <c r="H41" i="1"/>
  <c r="H39" i="1"/>
  <c r="H36" i="1"/>
  <c r="H29" i="1"/>
  <c r="H27" i="1"/>
  <c r="H22" i="1"/>
  <c r="H17" i="1"/>
  <c r="H13" i="1"/>
  <c r="H5" i="1"/>
  <c r="H4" i="1"/>
  <c r="G15" i="1" l="1"/>
  <c r="C5" i="1"/>
  <c r="E5" i="1"/>
  <c r="C13" i="1"/>
  <c r="E13" i="1"/>
  <c r="C17" i="1"/>
  <c r="E17" i="1"/>
  <c r="C22" i="1"/>
  <c r="E22" i="1"/>
  <c r="C27" i="1"/>
  <c r="E27" i="1"/>
  <c r="G27" i="1" s="1"/>
  <c r="C29" i="1"/>
  <c r="E29" i="1"/>
  <c r="I29" i="1" s="1"/>
  <c r="C36" i="1"/>
  <c r="E36" i="1"/>
  <c r="I36" i="1" s="1"/>
  <c r="C39" i="1"/>
  <c r="E39" i="1"/>
  <c r="C41" i="1"/>
  <c r="E41" i="1"/>
  <c r="I41" i="1" s="1"/>
  <c r="C45" i="1"/>
  <c r="E45" i="1"/>
  <c r="C49" i="1"/>
  <c r="E49" i="1"/>
  <c r="C53" i="1"/>
  <c r="E53" i="1"/>
  <c r="G6" i="1"/>
  <c r="I6" i="1"/>
  <c r="I7" i="1"/>
  <c r="G8" i="1"/>
  <c r="I8" i="1"/>
  <c r="G9" i="1"/>
  <c r="I9" i="1"/>
  <c r="G10" i="1"/>
  <c r="I10" i="1"/>
  <c r="G11" i="1"/>
  <c r="G12" i="1"/>
  <c r="I12" i="1"/>
  <c r="G14" i="1"/>
  <c r="I14" i="1"/>
  <c r="G16" i="1"/>
  <c r="I16" i="1"/>
  <c r="G18" i="1"/>
  <c r="G19" i="1"/>
  <c r="I19" i="1"/>
  <c r="G20" i="1"/>
  <c r="I20" i="1"/>
  <c r="G21" i="1"/>
  <c r="I21" i="1"/>
  <c r="G23" i="1"/>
  <c r="I23" i="1"/>
  <c r="G24" i="1"/>
  <c r="I24" i="1"/>
  <c r="G25" i="1"/>
  <c r="I25" i="1"/>
  <c r="G26" i="1"/>
  <c r="I26" i="1"/>
  <c r="G28" i="1"/>
  <c r="G30" i="1"/>
  <c r="I30" i="1"/>
  <c r="G31" i="1"/>
  <c r="I31" i="1"/>
  <c r="G32" i="1"/>
  <c r="I32" i="1"/>
  <c r="G33" i="1"/>
  <c r="G34" i="1"/>
  <c r="I34" i="1"/>
  <c r="G35" i="1"/>
  <c r="I35" i="1"/>
  <c r="G37" i="1"/>
  <c r="I37" i="1"/>
  <c r="G38" i="1"/>
  <c r="I38" i="1"/>
  <c r="G40" i="1"/>
  <c r="I40" i="1"/>
  <c r="G42" i="1"/>
  <c r="I42" i="1"/>
  <c r="G43" i="1"/>
  <c r="I43" i="1"/>
  <c r="G44" i="1"/>
  <c r="I44" i="1"/>
  <c r="I45" i="1"/>
  <c r="G46" i="1"/>
  <c r="I46" i="1"/>
  <c r="G47" i="1"/>
  <c r="I47" i="1"/>
  <c r="G48" i="1"/>
  <c r="I48" i="1"/>
  <c r="G50" i="1"/>
  <c r="I50" i="1"/>
  <c r="G51" i="1"/>
  <c r="I51" i="1"/>
  <c r="G52" i="1"/>
  <c r="I52" i="1"/>
  <c r="G54" i="1"/>
  <c r="G45" i="1" l="1"/>
  <c r="G22" i="1"/>
  <c r="G53" i="1"/>
  <c r="G5" i="1"/>
  <c r="G49" i="1"/>
  <c r="G39" i="1"/>
  <c r="G17" i="1"/>
  <c r="G13" i="1"/>
  <c r="I39" i="1"/>
  <c r="I13" i="1"/>
  <c r="I5" i="1"/>
  <c r="I49" i="1"/>
  <c r="G41" i="1"/>
  <c r="G36" i="1"/>
  <c r="G29" i="1"/>
  <c r="I22" i="1"/>
  <c r="I17" i="1"/>
  <c r="C4" i="1"/>
  <c r="E4" i="1" l="1"/>
  <c r="I4" i="1" l="1"/>
  <c r="G4" i="1" l="1"/>
</calcChain>
</file>

<file path=xl/sharedStrings.xml><?xml version="1.0" encoding="utf-8"?>
<sst xmlns="http://schemas.openxmlformats.org/spreadsheetml/2006/main" count="111" uniqueCount="111">
  <si>
    <t>РАСХОДЫ БЮДЖЕТА - ВСЕГО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</si>
  <si>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</si>
  <si>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</si>
  <si>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</si>
  <si>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</si>
  <si>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</si>
  <si>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</si>
  <si>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</si>
  <si>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</si>
  <si>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</si>
  <si>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</si>
  <si>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</si>
  <si>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</si>
  <si>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</si>
  <si>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</si>
  <si>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</si>
  <si>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</si>
  <si>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</si>
  <si>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</si>
  <si>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</si>
  <si>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</si>
  <si>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</si>
  <si>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</si>
  <si>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</si>
  <si>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</si>
  <si>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</si>
  <si>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</si>
  <si>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</si>
  <si>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</si>
  <si>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Код</t>
  </si>
  <si>
    <t>Наименование разделов, подразделов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</si>
  <si>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</si>
  <si>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</si>
  <si>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</si>
  <si>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</t>
  </si>
  <si>
    <t>Обеспечение деятельности финансовых, налоговых и таможенных  органов и органов финансово-бюджетного надзора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</si>
  <si>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</si>
  <si>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</si>
  <si>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</si>
  <si>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</si>
  <si>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</si>
  <si>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</si>
  <si>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</si>
  <si>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</si>
  <si>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</si>
  <si>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</si>
  <si>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</si>
  <si>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</si>
  <si>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</si>
  <si>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госудаоственного (муниципального) долга</t>
  </si>
  <si>
    <t>Обслуживание муниципального долга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</si>
  <si>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</si>
  <si>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</si>
  <si>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</si>
  <si>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</si>
  <si>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</si>
  <si>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</si>
  <si>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</si>
  <si>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</si>
  <si>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</si>
  <si>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</si>
  <si>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</si>
  <si>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</si>
  <si>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</si>
  <si>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</si>
  <si>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</si>
  <si>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</si>
  <si>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</si>
  <si>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</si>
  <si>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</si>
  <si>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</si>
  <si>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</si>
  <si>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</si>
  <si>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</si>
  <si>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</si>
  <si>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</si>
  <si>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</si>
  <si>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</si>
  <si>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</si>
  <si>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</si>
  <si>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</si>
  <si>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</si>
  <si>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</si>
  <si>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</si>
  <si>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</si>
  <si>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</si>
  <si>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</si>
  <si>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</si>
  <si>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</si>
  <si>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</si>
  <si>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</si>
  <si>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</si>
  <si>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</si>
  <si>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</si>
  <si>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</si>
  <si>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</si>
  <si>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</si>
  <si>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</si>
  <si>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</si>
  <si>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t>Водное хозяйство</t>
  </si>
  <si>
    <t>000 0406 0000000000 000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</si>
  <si>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01.04.2021</t>
    </r>
    <r>
      <rPr>
        <sz val="10"/>
        <rFont val="Times New Roman"/>
        <family val="1"/>
        <charset val="204"/>
      </rPr>
      <t>, тыс. руб.</t>
    </r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</si>
  <si>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</si>
  <si>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</si>
  <si>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Утвержденные бюджетные назначения на 2022 год, тыс. руб.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</si>
  <si>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01.04.2022</t>
    </r>
    <r>
      <rPr>
        <sz val="1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</si>
  <si>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10"/>
        <rFont val="Times New Roman"/>
        <family val="1"/>
        <charset val="204"/>
      </rPr>
      <t>2022год</t>
    </r>
  </si>
  <si>
    <r>
      <t xml:space="preserve">Темп роста к соответствующему периоду </t>
    </r>
    <r>
      <rPr>
        <i/>
        <sz val="10"/>
        <rFont val="Times New Roman"/>
        <family val="1"/>
        <charset val="204"/>
      </rPr>
      <t>2021</t>
    </r>
    <r>
      <rPr>
        <sz val="1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</si>
  <si>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01.04.2022</t>
    </r>
    <r>
      <rPr>
        <b/>
        <sz val="12"/>
        <rFont val="Times New Roman"/>
        <family val="1"/>
        <charset val="204"/>
      </rPr>
      <t>)</t>
    </r>
  </si>
  <si>
    <r>
      <t xml:space="preserve">% исполнения утвержденных бюджетных назначений на 1 квартал </t>
    </r>
    <r>
      <rPr>
        <i/>
        <sz val="10"/>
        <rFont val="Times New Roman"/>
        <family val="1"/>
        <charset val="204"/>
      </rPr>
      <t>2022года</t>
    </r>
  </si>
  <si>
    <t>Утвержденные бюджетные назначения на 1 квартал 2022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</si>
</sst>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,##0.00;[Red]\-##,##0.00;0.00;@"/>
    <numFmt numFmtId="167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1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7" fontId="10" fillId="2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Приложение" xfId="1" xr:uid="{A5DBD726-7EDE-41B6-88A2-B5A430328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A1C16F-284A-420B-979C-8023290A10CB}" diskRevisions="1" revisionId="178" version="9">
  <header guid="{03A1C16F-284A-420B-979C-8023290A10CB}" dateTime="2022-09-20T11:31:46" maxSheetId="2" userName="Чегодаева Анна Александровна" r:id="rId9" minRId="71" maxRId="178">
    <sheetIdMap count="1">
      <sheetId val="1"/>
    </sheetIdMap>
  </header>
</header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" sId="1" ref="D1:D1048576" action="insertCol"/>
  <rcc rId="72" sId="1">
    <nc r="D4">
      <f>D5+D13+D17+D22+D27+D29+D36+D39+D41+D45+D49+D53</f>
    </nc>
  </rcc>
  <rcc rId="73" sId="1">
    <nc r="D5">
      <f>SUM(D6:D12)</f>
    </nc>
  </rcc>
  <rcc rId="74" sId="1">
    <nc r="D13">
      <f>SUM(D14:D16)</f>
    </nc>
  </rcc>
  <rcc rId="75" sId="1">
    <nc r="D17">
      <f>SUM(D18:D21)</f>
    </nc>
  </rcc>
  <rcc rId="76" sId="1">
    <nc r="D22">
      <f>SUM(D23:D26)</f>
    </nc>
  </rcc>
  <rcc rId="77" sId="1">
    <nc r="D27">
      <f>D28</f>
    </nc>
  </rcc>
  <rcc rId="78" sId="1">
    <nc r="D29">
      <f>SUM(D30:D35)</f>
    </nc>
  </rcc>
  <rcc rId="79" sId="1">
    <nc r="D36">
      <f>SUM(D37:D38)</f>
    </nc>
  </rcc>
  <rcc rId="80" sId="1">
    <nc r="D39">
      <f>D40</f>
    </nc>
  </rcc>
  <rcc rId="81" sId="1">
    <nc r="D41">
      <f>SUM(D42:D44)</f>
    </nc>
  </rcc>
  <rcc rId="82" sId="1">
    <nc r="D45">
      <f>SUM(D46:D48)</f>
    </nc>
  </rcc>
  <rcc rId="83" sId="1">
    <nc r="D49">
      <f>SUM(D50:D52)</f>
    </nc>
  </rcc>
  <rcc rId="84" sId="1">
    <nc r="D53">
      <f>D54</f>
    </nc>
  </rcc>
  <rcc rId="85" sId="1">
    <oc r="A1" t="inlineStr">
      <is>
        <r>
    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    </r>
        <r>
          <rPr>
            <i/>
            <sz val="12"/>
            <rFont val="Times New Roman"/>
            <family val="1"/>
            <charset val="204"/>
          </rPr>
          <t>01.04.2022</t>
        </r>
        <r>
          <rPr>
            <b/>
            <sz val="12"/>
            <rFont val="Times New Roman"/>
            <family val="1"/>
            <charset val="204"/>
          </rPr>
          <t>)</t>
        </r>
      </is>
    </oc>
    <nc r="A1" t="inlineStr">
      <is>
        <r>
    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    </r>
        <r>
          <rPr>
            <i/>
            <sz val="12"/>
            <rFont val="Times New Roman"/>
            <family val="1"/>
            <charset val="204"/>
          </rPr>
          <t>01.04.2022</t>
        </r>
        <r>
          <rPr>
            <b/>
            <sz val="12"/>
            <rFont val="Times New Roman"/>
            <family val="1"/>
            <charset val="204"/>
          </rPr>
          <t>)</t>
        </r>
      </is>
    </nc>
  </rcc>
  <rcc rId="86" sId="1" numFmtId="4">
    <oc r="E6">
      <v>727.53</v>
    </oc>
    <nc r="E6"/>
  </rcc>
  <rcc rId="87" sId="1" numFmtId="4">
    <nc r="D7">
      <v>422600</v>
    </nc>
  </rcc>
  <rcc rId="88" sId="1" numFmtId="4">
    <nc r="D6">
      <v>1296</v>
    </nc>
  </rcc>
  <rcc rId="89" sId="1" numFmtId="4">
    <nc r="D8">
      <v>126808.52055</v>
    </nc>
  </rcc>
  <rcc rId="90" sId="1" numFmtId="4">
    <nc r="D9">
      <v>11687.9</v>
    </nc>
  </rcc>
  <rcc rId="91" sId="1" numFmtId="4">
    <nc r="D10">
      <v>3500</v>
    </nc>
  </rcc>
  <rcc rId="92" sId="1" numFmtId="4">
    <nc r="D11">
      <v>0</v>
    </nc>
  </rcc>
  <rcc rId="93" sId="1" numFmtId="4">
    <nc r="D12">
      <v>181573.74658000001</v>
    </nc>
  </rcc>
  <rcc rId="94" sId="1" numFmtId="4">
    <nc r="D14">
      <v>2952.4775500000001</v>
    </nc>
  </rcc>
  <rcc rId="95" sId="1" numFmtId="4">
    <nc r="D15">
      <v>25369.458449999998</v>
    </nc>
  </rcc>
  <rcc rId="96" sId="1" numFmtId="4">
    <nc r="D16">
      <v>10151.398999999999</v>
    </nc>
  </rcc>
  <rcc rId="97" sId="1" numFmtId="4">
    <nc r="D18">
      <v>3057</v>
    </nc>
  </rcc>
  <rcc rId="98" sId="1" numFmtId="4">
    <nc r="D19">
      <v>31849</v>
    </nc>
  </rcc>
  <rcc rId="99" sId="1" numFmtId="4">
    <nc r="D20">
      <v>185102.52283999999</v>
    </nc>
  </rcc>
  <rcc rId="100" sId="1" numFmtId="4">
    <nc r="D21">
      <v>7881.25</v>
    </nc>
  </rcc>
  <rcc rId="101" sId="1" numFmtId="4">
    <nc r="D23">
      <v>12495</v>
    </nc>
  </rcc>
  <rcc rId="102" sId="1" numFmtId="4">
    <nc r="D25">
      <v>468514.99293000001</v>
    </nc>
  </rcc>
  <rcc rId="103" sId="1" numFmtId="4">
    <nc r="D26">
      <v>57541.976000000002</v>
    </nc>
  </rcc>
  <rcc rId="104" sId="1" numFmtId="4">
    <nc r="D28">
      <v>5096.0742799999998</v>
    </nc>
  </rcc>
  <rcc rId="105" sId="1" numFmtId="4">
    <nc r="D30">
      <v>874711.53862000001</v>
    </nc>
  </rcc>
  <rcc rId="106" sId="1" numFmtId="4">
    <nc r="D31">
      <v>1816404.6353800001</v>
    </nc>
  </rcc>
  <rcc rId="107" sId="1" numFmtId="4">
    <nc r="D32">
      <v>141563.82999999999</v>
    </nc>
  </rcc>
  <rcc rId="108" sId="1" numFmtId="4">
    <nc r="D33">
      <v>460.1</v>
    </nc>
  </rcc>
  <rcc rId="109" sId="1" numFmtId="4">
    <nc r="D34">
      <v>8592</v>
    </nc>
  </rcc>
  <rcc rId="110" sId="1" numFmtId="4">
    <nc r="D35">
      <v>23955.7</v>
    </nc>
  </rcc>
  <rcc rId="111" sId="1" numFmtId="4">
    <nc r="D37">
      <v>211135.57432000001</v>
    </nc>
  </rcc>
  <rcc rId="112" sId="1" numFmtId="4">
    <nc r="D38">
      <v>7924</v>
    </nc>
  </rcc>
  <rcc rId="113" sId="1" numFmtId="4">
    <nc r="D40">
      <v>6287</v>
    </nc>
  </rcc>
  <rcc rId="114" sId="1" numFmtId="4">
    <nc r="D42">
      <v>4214</v>
    </nc>
  </rcc>
  <rcc rId="115" sId="1" numFmtId="4">
    <nc r="D44">
      <v>50832.65</v>
    </nc>
  </rcc>
  <rcc rId="116" sId="1" numFmtId="4">
    <nc r="D43">
      <v>21219.625</v>
    </nc>
  </rcc>
  <rcc rId="117" sId="1" numFmtId="4">
    <nc r="D46">
      <v>96873.7</v>
    </nc>
  </rcc>
  <rcc rId="118" sId="1" numFmtId="4">
    <nc r="D47">
      <v>30511.115000000002</v>
    </nc>
  </rcc>
  <rcc rId="119" sId="1" numFmtId="4">
    <nc r="D48">
      <v>22208.799999999999</v>
    </nc>
  </rcc>
  <rcc rId="120" sId="1" numFmtId="4">
    <nc r="D50">
      <v>7531.5</v>
    </nc>
  </rcc>
  <rcc rId="121" sId="1" numFmtId="4">
    <nc r="D51">
      <v>636</v>
    </nc>
  </rcc>
  <rcc rId="122" sId="1" numFmtId="4">
    <nc r="D52">
      <v>690</v>
    </nc>
  </rcc>
  <rcc rId="123" sId="1" numFmtId="4">
    <nc r="D54">
      <v>0</v>
    </nc>
  </rcc>
  <rcc rId="124" sId="1" numFmtId="4">
    <nc r="D24">
      <v>22393.766339999998</v>
    </nc>
  </rcc>
  <rrc rId="125" sId="1" ref="F1:F1048576" action="insertCol"/>
  <rfmt sheetId="1" sqref="F4" start="0" length="0">
    <dxf>
      <numFmt numFmtId="165" formatCode="0.0%"/>
    </dxf>
  </rfmt>
  <rfmt sheetId="1" s="1" sqref="F5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6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7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8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9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0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1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2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3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4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5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6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7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8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19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0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1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2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3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4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5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6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7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8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29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0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1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2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3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4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5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6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7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8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39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40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41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42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43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44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45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qref="F46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fill>
        <patternFill patternType="none">
          <bgColor indexed="65"/>
        </patternFill>
      </fill>
      <alignment horizontal="center" wrapText="1"/>
    </dxf>
  </rfmt>
  <rfmt sheetId="1" sqref="F47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fill>
        <patternFill patternType="none">
          <bgColor indexed="65"/>
        </patternFill>
      </fill>
      <alignment horizontal="center" wrapText="1"/>
    </dxf>
  </rfmt>
  <rfmt sheetId="1" sqref="F48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fill>
        <patternFill patternType="none">
          <bgColor indexed="65"/>
        </patternFill>
      </fill>
      <alignment horizontal="center" wrapText="1"/>
    </dxf>
  </rfmt>
  <rfmt sheetId="1" s="1" sqref="F49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qref="F50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fill>
        <patternFill patternType="none">
          <bgColor indexed="65"/>
        </patternFill>
      </fill>
      <alignment horizontal="center" wrapText="1"/>
    </dxf>
  </rfmt>
  <rfmt sheetId="1" sqref="F51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fill>
        <patternFill patternType="none">
          <bgColor indexed="65"/>
        </patternFill>
      </fill>
      <alignment horizontal="center" wrapText="1"/>
    </dxf>
  </rfmt>
  <rfmt sheetId="1" sqref="F52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fill>
        <patternFill patternType="none">
          <bgColor indexed="65"/>
        </patternFill>
      </fill>
      <alignment horizontal="center" wrapText="1"/>
    </dxf>
  </rfmt>
  <rfmt sheetId="1" s="1" sqref="F53" start="0" length="0">
    <dxf>
      <font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fmt sheetId="1" s="1" sqref="F54" start="0" length="0">
    <dxf>
      <font>
        <b/>
        <sz val="10"/>
        <color rgb="FF000000"/>
        <name val="Times New Roman"/>
        <family val="1"/>
        <charset val="204"/>
        <scheme val="none"/>
      </font>
      <numFmt numFmtId="165" formatCode="0.0%"/>
      <alignment horizontal="center"/>
    </dxf>
  </rfmt>
  <rcc rId="126" sId="1">
    <nc r="F3" t="inlineStr">
      <is>
        <r>
          <t xml:space="preserve">% исполнения утвержденных бюджетных назначений на 1 квартал </t>
        </r>
        <r>
          <rPr>
            <i/>
            <sz val="10"/>
            <rFont val="Times New Roman"/>
            <family val="1"/>
            <charset val="204"/>
          </rPr>
          <t>2022года</t>
        </r>
      </is>
    </nc>
  </rcc>
  <rcc rId="127" sId="1">
    <nc r="D3" t="inlineStr">
      <is>
        <t>Утвержденные бюджетные назначения на 1 квартал 2022 года, тыс. руб.</t>
      </is>
    </nc>
  </rcc>
  <rcc rId="128" sId="1">
    <nc r="F4">
      <f>E4/D4</f>
    </nc>
  </rcc>
  <rcc rId="129" sId="1">
    <nc r="F5">
      <f>E5/D5</f>
    </nc>
  </rcc>
  <rcc rId="130" sId="1">
    <nc r="F6">
      <f>E6/D6</f>
    </nc>
  </rcc>
  <rcc rId="131" sId="1">
    <nc r="F7">
      <f>E7/D7</f>
    </nc>
  </rcc>
  <rcc rId="132" sId="1">
    <nc r="F8">
      <f>E8/D8</f>
    </nc>
  </rcc>
  <rcc rId="133" sId="1">
    <nc r="F9">
      <f>E9/D9</f>
    </nc>
  </rcc>
  <rcc rId="134" sId="1">
    <nc r="F10">
      <f>E10/D10</f>
    </nc>
  </rcc>
  <rcc rId="135" sId="1">
    <nc r="F12">
      <f>E12/D12</f>
    </nc>
  </rcc>
  <rcc rId="136" sId="1">
    <nc r="F13">
      <f>E13/D13</f>
    </nc>
  </rcc>
  <rcc rId="137" sId="1">
    <nc r="F14">
      <f>E14/D14</f>
    </nc>
  </rcc>
  <rcc rId="138" sId="1">
    <nc r="F15">
      <f>E15/D15</f>
    </nc>
  </rcc>
  <rcc rId="139" sId="1">
    <nc r="F16">
      <f>E16/D16</f>
    </nc>
  </rcc>
  <rcc rId="140" sId="1">
    <nc r="F17">
      <f>E17/D17</f>
    </nc>
  </rcc>
  <rcc rId="141" sId="1" odxf="1" dxf="1">
    <nc r="F18">
      <f>E18/D18</f>
    </nc>
    <ndxf>
      <font>
        <b/>
        <sz val="10"/>
        <color rgb="FF000000"/>
        <name val="Times New Roman"/>
        <family val="1"/>
        <charset val="204"/>
        <scheme val="none"/>
      </font>
    </ndxf>
  </rcc>
  <rcc rId="142" sId="1">
    <nc r="F19">
      <f>E19/D19</f>
    </nc>
  </rcc>
  <rcc rId="143" sId="1">
    <nc r="F20">
      <f>E20/D20</f>
    </nc>
  </rcc>
  <rcc rId="144" sId="1">
    <nc r="F21">
      <f>E21/D21</f>
    </nc>
  </rcc>
  <rcc rId="145" sId="1">
    <nc r="F22">
      <f>E22/D22</f>
    </nc>
  </rcc>
  <rcc rId="146" sId="1">
    <nc r="F23">
      <f>E23/D23</f>
    </nc>
  </rcc>
  <rcc rId="147" sId="1">
    <nc r="F24">
      <f>E24/D24</f>
    </nc>
  </rcc>
  <rcc rId="148" sId="1">
    <nc r="F25">
      <f>E25/D25</f>
    </nc>
  </rcc>
  <rcc rId="149" sId="1">
    <nc r="F26">
      <f>E26/D26</f>
    </nc>
  </rcc>
  <rcc rId="150" sId="1">
    <nc r="F27">
      <f>E27/D27</f>
    </nc>
  </rcc>
  <rcc rId="151" sId="1">
    <nc r="F28">
      <f>E28/D28</f>
    </nc>
  </rcc>
  <rcc rId="152" sId="1">
    <nc r="F29">
      <f>E29/D29</f>
    </nc>
  </rcc>
  <rcc rId="153" sId="1">
    <nc r="F30">
      <f>E30/D30</f>
    </nc>
  </rcc>
  <rcc rId="154" sId="1">
    <nc r="F31">
      <f>E31/D31</f>
    </nc>
  </rcc>
  <rcc rId="155" sId="1">
    <nc r="F32">
      <f>E32/D32</f>
    </nc>
  </rcc>
  <rcc rId="156" sId="1">
    <nc r="F33">
      <f>E33/D33</f>
    </nc>
  </rcc>
  <rcc rId="157" sId="1">
    <nc r="F34">
      <f>E34/D34</f>
    </nc>
  </rcc>
  <rcc rId="158" sId="1">
    <nc r="F35">
      <f>E35/D35</f>
    </nc>
  </rcc>
  <rcc rId="159" sId="1">
    <nc r="F36">
      <f>E36/D36</f>
    </nc>
  </rcc>
  <rcc rId="160" sId="1">
    <nc r="F37">
      <f>E37/D37</f>
    </nc>
  </rcc>
  <rcc rId="161" sId="1">
    <nc r="F38">
      <f>E38/D38</f>
    </nc>
  </rcc>
  <rcc rId="162" sId="1">
    <nc r="F39">
      <f>E39/D39</f>
    </nc>
  </rcc>
  <rcc rId="163" sId="1">
    <nc r="F40">
      <f>E40/D40</f>
    </nc>
  </rcc>
  <rcc rId="164" sId="1">
    <nc r="F41">
      <f>E41/D41</f>
    </nc>
  </rcc>
  <rcc rId="165" sId="1">
    <nc r="F42">
      <f>E42/D42</f>
    </nc>
  </rcc>
  <rcc rId="166" sId="1">
    <nc r="F43">
      <f>E43/D43</f>
    </nc>
  </rcc>
  <rcc rId="167" sId="1">
    <nc r="F44">
      <f>E44/D44</f>
    </nc>
  </rcc>
  <rcc rId="168" sId="1">
    <nc r="F45">
      <f>E45/D45</f>
    </nc>
  </rcc>
  <rcc rId="169" sId="1">
    <nc r="F46">
      <f>E46/D46</f>
    </nc>
  </rcc>
  <rcc rId="170" sId="1">
    <nc r="F47">
      <f>E47/D47</f>
    </nc>
  </rcc>
  <rcc rId="171" sId="1">
    <nc r="F48">
      <f>E48/D48</f>
    </nc>
  </rcc>
  <rcc rId="172" sId="1">
    <nc r="F49">
      <f>E49/D49</f>
    </nc>
  </rcc>
  <rcc rId="173" sId="1">
    <nc r="F50">
      <f>E50/D50</f>
    </nc>
  </rcc>
  <rcc rId="174" sId="1">
    <nc r="F51">
      <f>E51/D51</f>
    </nc>
  </rcc>
  <rcc rId="175" sId="1">
    <nc r="F52">
      <f>E52/D52</f>
    </nc>
  </rcc>
  <rcc rId="176" sId="1" numFmtId="14">
    <nc r="F54">
      <v>0</v>
    </nc>
  </rcc>
  <rcc rId="177" sId="1" numFmtId="14">
    <nc r="F53">
      <v>0</v>
    </nc>
  </rcc>
  <rcc rId="178" sId="1" numFmtId="14">
    <nc r="F11">
      <v>0</v>
    </nc>
  </rcc>
  <rcv guid="{FBDEAF2F-0B4A-4F1E-86CC-92415E2EA083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Normal="100" zoomScaleSheetLayoutView="70" workbookViewId="0">
      <selection activeCell="M9" sqref="M9"/>
    </sheetView>
  </sheetViews>
  <sheetFormatPr defaultColWidth="9.140625" defaultRowHeight="12.75" x14ac:dyDescent="0.2"/>
  <cols>
    <col min="1" max="1" width="27.85546875" style="1" customWidth="1"/>
    <col min="2" max="2" width="54.28515625" style="1" customWidth="1"/>
    <col min="3" max="9" width="15.42578125" style="1" customWidth="1"/>
    <col min="10" max="16384" width="9.140625" style="1"/>
  </cols>
  <sheetData>
    <row r="1" spans="1:16" ht="54.75" customHeight="1" x14ac:dyDescent="0.25">
      <c r="A1" s="20" t="s">
        <v>108</v>
      </c>
      <c r="B1" s="20"/>
      <c r="C1" s="20"/>
      <c r="D1" s="20"/>
      <c r="E1" s="20"/>
      <c r="F1" s="20"/>
      <c r="G1" s="20"/>
      <c r="H1" s="20"/>
      <c r="I1" s="20"/>
    </row>
    <row r="3" spans="1:16" ht="76.5" x14ac:dyDescent="0.2">
      <c r="A3" s="2" t="s">
        <v>29</v>
      </c>
      <c r="B3" s="2" t="s">
        <v>30</v>
      </c>
      <c r="C3" s="2" t="s">
        <v>104</v>
      </c>
      <c r="D3" s="2" t="s">
        <v>110</v>
      </c>
      <c r="E3" s="3" t="s">
        <v>105</v>
      </c>
      <c r="F3" s="3" t="s">
        <v>109</v>
      </c>
      <c r="G3" s="3" t="s">
        <v>106</v>
      </c>
      <c r="H3" s="3" t="s">
        <v>101</v>
      </c>
      <c r="I3" s="3" t="s">
        <v>107</v>
      </c>
      <c r="L3" s="14"/>
      <c r="M3" s="14"/>
      <c r="N3" s="14"/>
      <c r="O3" s="14"/>
      <c r="P3" s="14"/>
    </row>
    <row r="4" spans="1:16" x14ac:dyDescent="0.2">
      <c r="A4" s="4"/>
      <c r="B4" s="5" t="s">
        <v>0</v>
      </c>
      <c r="C4" s="6">
        <f>C5+C13+C17+C22+C27+C29+C36+C39+C41+C45+C49+C53</f>
        <v>21207128.81687</v>
      </c>
      <c r="D4" s="6">
        <f>D5+D13+D17+D22+D27+D29+D36+D39+D41+D45+D49+D53</f>
        <v>4905622.8528400008</v>
      </c>
      <c r="E4" s="19">
        <f>E5+E13+E17+E22+E27+E29+E36+E39+E41+E45+E49+E53</f>
        <v>3276697.6425500005</v>
      </c>
      <c r="F4" s="7">
        <f>E4/D4</f>
        <v>0.66794732103244125</v>
      </c>
      <c r="G4" s="7">
        <f>E4/C4</f>
        <v>0.15450925350834996</v>
      </c>
      <c r="H4" s="6">
        <f>H5+H13+H17+H22+H27+H29+H36+H39+H41+H45+H49+H53</f>
        <v>2618051.0871299999</v>
      </c>
      <c r="I4" s="7">
        <f>(E4-H4)/H4</f>
        <v>0.25157895453523493</v>
      </c>
      <c r="L4" s="14"/>
      <c r="M4" s="14"/>
      <c r="N4" s="14"/>
      <c r="O4" s="14"/>
      <c r="P4" s="14"/>
    </row>
    <row r="5" spans="1:16" x14ac:dyDescent="0.2">
      <c r="A5" s="9" t="s">
        <v>51</v>
      </c>
      <c r="B5" s="9" t="s">
        <v>31</v>
      </c>
      <c r="C5" s="10">
        <f>SUM(C6:C12)</f>
        <v>1776640.17</v>
      </c>
      <c r="D5" s="10">
        <f>SUM(D6:D12)</f>
        <v>747466.16713000007</v>
      </c>
      <c r="E5" s="10">
        <f>SUM(E6:E12)</f>
        <v>259021.92382999999</v>
      </c>
      <c r="F5" s="7">
        <f t="shared" ref="F5:F54" si="0">E5/D5</f>
        <v>0.34653330842324348</v>
      </c>
      <c r="G5" s="7">
        <f t="shared" ref="F5:G54" si="1">E5/C5</f>
        <v>0.14579312581342793</v>
      </c>
      <c r="H5" s="10">
        <f>SUM(H6:H12)</f>
        <v>242283.26117000001</v>
      </c>
      <c r="I5" s="7">
        <f t="shared" ref="I5:I52" si="2">(E5-H5)/H5</f>
        <v>6.9087160950236481E-2</v>
      </c>
      <c r="L5" s="14"/>
      <c r="M5" s="14"/>
      <c r="N5" s="14"/>
      <c r="O5" s="14"/>
      <c r="P5" s="14"/>
    </row>
    <row r="6" spans="1:16" ht="25.5" x14ac:dyDescent="0.2">
      <c r="A6" s="11" t="s">
        <v>52</v>
      </c>
      <c r="B6" s="11" t="s">
        <v>32</v>
      </c>
      <c r="C6" s="12">
        <v>5150</v>
      </c>
      <c r="D6" s="12">
        <v>1296</v>
      </c>
      <c r="E6" s="12"/>
      <c r="F6" s="7">
        <f t="shared" si="0"/>
        <v>0</v>
      </c>
      <c r="G6" s="7">
        <f t="shared" si="1"/>
        <v>0</v>
      </c>
      <c r="H6" s="12">
        <v>1850.68833</v>
      </c>
      <c r="I6" s="7">
        <f t="shared" si="2"/>
        <v>-1</v>
      </c>
      <c r="L6" s="21"/>
      <c r="M6" s="21"/>
      <c r="N6" s="21"/>
      <c r="O6" s="21"/>
      <c r="P6" s="14"/>
    </row>
    <row r="7" spans="1:16" ht="25.5" x14ac:dyDescent="0.2">
      <c r="A7" s="11" t="s">
        <v>53</v>
      </c>
      <c r="B7" s="11" t="s">
        <v>33</v>
      </c>
      <c r="C7" s="12">
        <v>19837</v>
      </c>
      <c r="D7" s="12">
        <v>422600</v>
      </c>
      <c r="E7" s="12">
        <v>2679.1092600000002</v>
      </c>
      <c r="F7" s="7">
        <f t="shared" si="0"/>
        <v>6.3395865120681504E-3</v>
      </c>
      <c r="G7" s="7">
        <f t="shared" si="1"/>
        <v>0.13505617079195445</v>
      </c>
      <c r="H7" s="12">
        <v>2310.9966100000001</v>
      </c>
      <c r="I7" s="7">
        <f t="shared" si="2"/>
        <v>0.15928740371453856</v>
      </c>
      <c r="L7" s="14"/>
      <c r="M7" s="14"/>
      <c r="N7" s="14"/>
      <c r="O7" s="14"/>
      <c r="P7" s="14"/>
    </row>
    <row r="8" spans="1:16" ht="25.5" x14ac:dyDescent="0.2">
      <c r="A8" s="11" t="s">
        <v>54</v>
      </c>
      <c r="B8" s="11" t="s">
        <v>34</v>
      </c>
      <c r="C8" s="12">
        <v>499885</v>
      </c>
      <c r="D8" s="12">
        <v>126808.52055</v>
      </c>
      <c r="E8" s="12">
        <v>112145.61032000001</v>
      </c>
      <c r="F8" s="7">
        <f t="shared" si="0"/>
        <v>0.88436967668731314</v>
      </c>
      <c r="G8" s="7">
        <f t="shared" si="1"/>
        <v>0.22434281948848236</v>
      </c>
      <c r="H8" s="12">
        <v>105684.78653</v>
      </c>
      <c r="I8" s="7">
        <f t="shared" si="2"/>
        <v>6.1132959644726356E-2</v>
      </c>
      <c r="L8" s="14"/>
      <c r="M8" s="14"/>
      <c r="N8" s="14"/>
      <c r="O8" s="14"/>
      <c r="P8" s="14"/>
    </row>
    <row r="9" spans="1:16" ht="38.25" x14ac:dyDescent="0.2">
      <c r="A9" s="11" t="s">
        <v>55</v>
      </c>
      <c r="B9" s="11" t="s">
        <v>35</v>
      </c>
      <c r="C9" s="12">
        <v>66430.5</v>
      </c>
      <c r="D9" s="12">
        <v>11687.9</v>
      </c>
      <c r="E9" s="12">
        <v>9273.9742499999993</v>
      </c>
      <c r="F9" s="7">
        <f t="shared" si="0"/>
        <v>0.79346796687172205</v>
      </c>
      <c r="G9" s="7">
        <f t="shared" si="1"/>
        <v>0.13960416149208571</v>
      </c>
      <c r="H9" s="12">
        <v>7824.2259000000004</v>
      </c>
      <c r="I9" s="7">
        <f t="shared" si="2"/>
        <v>0.18528968469583668</v>
      </c>
      <c r="L9" s="14"/>
      <c r="M9" s="14"/>
      <c r="N9" s="14"/>
      <c r="O9" s="14"/>
      <c r="P9" s="14"/>
    </row>
    <row r="10" spans="1:16" x14ac:dyDescent="0.2">
      <c r="A10" s="11" t="s">
        <v>56</v>
      </c>
      <c r="B10" s="11" t="s">
        <v>1</v>
      </c>
      <c r="C10" s="12">
        <v>9294</v>
      </c>
      <c r="D10" s="12">
        <v>3500</v>
      </c>
      <c r="E10" s="12">
        <v>2560.12</v>
      </c>
      <c r="F10" s="7">
        <f t="shared" si="0"/>
        <v>0.73146285714285708</v>
      </c>
      <c r="G10" s="7">
        <f t="shared" si="1"/>
        <v>0.27545943619539487</v>
      </c>
      <c r="H10" s="12">
        <v>1938.8904199999999</v>
      </c>
      <c r="I10" s="7">
        <f t="shared" si="2"/>
        <v>0.3204046879554957</v>
      </c>
    </row>
    <row r="11" spans="1:16" x14ac:dyDescent="0.2">
      <c r="A11" s="11" t="s">
        <v>57</v>
      </c>
      <c r="B11" s="11" t="s">
        <v>2</v>
      </c>
      <c r="C11" s="12">
        <v>7950</v>
      </c>
      <c r="D11" s="12">
        <v>0</v>
      </c>
      <c r="E11" s="12">
        <v>0</v>
      </c>
      <c r="F11" s="7">
        <v>0</v>
      </c>
      <c r="G11" s="7">
        <f t="shared" si="1"/>
        <v>0</v>
      </c>
      <c r="H11" s="12">
        <v>0</v>
      </c>
      <c r="I11" s="7">
        <v>0</v>
      </c>
    </row>
    <row r="12" spans="1:16" x14ac:dyDescent="0.2">
      <c r="A12" s="11" t="s">
        <v>58</v>
      </c>
      <c r="B12" s="11" t="s">
        <v>3</v>
      </c>
      <c r="C12" s="12">
        <v>1168093.67</v>
      </c>
      <c r="D12" s="12">
        <v>181573.74658000001</v>
      </c>
      <c r="E12" s="12">
        <v>132363.10999999999</v>
      </c>
      <c r="F12" s="7">
        <f t="shared" si="0"/>
        <v>0.72897713735108627</v>
      </c>
      <c r="G12" s="7">
        <f t="shared" si="1"/>
        <v>0.11331549292617946</v>
      </c>
      <c r="H12" s="12">
        <v>122673.67337999999</v>
      </c>
      <c r="I12" s="7">
        <f t="shared" si="2"/>
        <v>7.8985460800423887E-2</v>
      </c>
    </row>
    <row r="13" spans="1:16" ht="25.5" x14ac:dyDescent="0.2">
      <c r="A13" s="9" t="s">
        <v>59</v>
      </c>
      <c r="B13" s="9" t="s">
        <v>36</v>
      </c>
      <c r="C13" s="10">
        <f>SUM(C14:C16)</f>
        <v>300481.90000000002</v>
      </c>
      <c r="D13" s="10">
        <f>SUM(D14:D16)</f>
        <v>38473.334999999999</v>
      </c>
      <c r="E13" s="10">
        <f>SUM(E14:E16)</f>
        <v>25361.460000000003</v>
      </c>
      <c r="F13" s="7">
        <f t="shared" si="0"/>
        <v>0.65919577806291041</v>
      </c>
      <c r="G13" s="7">
        <f t="shared" si="1"/>
        <v>8.4402621256055688E-2</v>
      </c>
      <c r="H13" s="10">
        <f>SUM(H14:H16)</f>
        <v>18958.75503</v>
      </c>
      <c r="I13" s="7">
        <f t="shared" si="2"/>
        <v>0.3377175853513838</v>
      </c>
    </row>
    <row r="14" spans="1:16" ht="38.25" x14ac:dyDescent="0.2">
      <c r="A14" s="11" t="s">
        <v>60</v>
      </c>
      <c r="B14" s="11" t="s">
        <v>37</v>
      </c>
      <c r="C14" s="12">
        <v>13649</v>
      </c>
      <c r="D14" s="12">
        <v>2952.4775500000001</v>
      </c>
      <c r="E14" s="12">
        <v>733.13</v>
      </c>
      <c r="F14" s="7">
        <f t="shared" si="0"/>
        <v>0.24831010146038196</v>
      </c>
      <c r="G14" s="7">
        <f t="shared" si="1"/>
        <v>5.3713092534251591E-2</v>
      </c>
      <c r="H14" s="12">
        <v>492.68119000000002</v>
      </c>
      <c r="I14" s="7">
        <f t="shared" si="2"/>
        <v>0.48804138432806815</v>
      </c>
    </row>
    <row r="15" spans="1:16" ht="25.5" x14ac:dyDescent="0.2">
      <c r="A15" s="11" t="s">
        <v>103</v>
      </c>
      <c r="B15" s="11" t="s">
        <v>102</v>
      </c>
      <c r="C15" s="12">
        <v>106974</v>
      </c>
      <c r="D15" s="12">
        <v>25369.458449999998</v>
      </c>
      <c r="E15" s="12">
        <v>15722.54</v>
      </c>
      <c r="F15" s="7">
        <f t="shared" si="0"/>
        <v>0.61974283097083616</v>
      </c>
      <c r="G15" s="7">
        <f t="shared" ref="F15:G15" si="3">E15/C15</f>
        <v>0.14697533980219493</v>
      </c>
      <c r="H15" s="12">
        <v>12934.052610000001</v>
      </c>
      <c r="I15" s="7">
        <v>0</v>
      </c>
      <c r="J15" s="17"/>
      <c r="K15" s="17"/>
      <c r="L15" s="17"/>
      <c r="M15" s="18"/>
    </row>
    <row r="16" spans="1:16" ht="25.5" x14ac:dyDescent="0.2">
      <c r="A16" s="11" t="s">
        <v>61</v>
      </c>
      <c r="B16" s="11" t="s">
        <v>4</v>
      </c>
      <c r="C16" s="12">
        <v>179858.9</v>
      </c>
      <c r="D16" s="12">
        <v>10151.398999999999</v>
      </c>
      <c r="E16" s="12">
        <v>8905.7900000000009</v>
      </c>
      <c r="F16" s="7">
        <f t="shared" si="0"/>
        <v>0.87729681396623282</v>
      </c>
      <c r="G16" s="7">
        <f t="shared" si="1"/>
        <v>4.9515425703148416E-2</v>
      </c>
      <c r="H16" s="12">
        <v>5532.0212300000003</v>
      </c>
      <c r="I16" s="7">
        <f t="shared" si="2"/>
        <v>0.60986186237032936</v>
      </c>
    </row>
    <row r="17" spans="1:9" x14ac:dyDescent="0.2">
      <c r="A17" s="9" t="s">
        <v>62</v>
      </c>
      <c r="B17" s="9" t="s">
        <v>38</v>
      </c>
      <c r="C17" s="10">
        <f>SUM(C18:C21)</f>
        <v>1203741.4868699999</v>
      </c>
      <c r="D17" s="10">
        <f>SUM(D18:D21)</f>
        <v>227889.77283999999</v>
      </c>
      <c r="E17" s="10">
        <f>SUM(E18:E21)</f>
        <v>215450.27872000003</v>
      </c>
      <c r="F17" s="7">
        <f t="shared" si="0"/>
        <v>0.945414425733209</v>
      </c>
      <c r="G17" s="7">
        <f t="shared" si="1"/>
        <v>0.17898384418087931</v>
      </c>
      <c r="H17" s="10">
        <f>SUM(H18:H21)</f>
        <v>154956.85016</v>
      </c>
      <c r="I17" s="7">
        <f t="shared" si="2"/>
        <v>0.39038886307728771</v>
      </c>
    </row>
    <row r="18" spans="1:9" x14ac:dyDescent="0.2">
      <c r="A18" s="11" t="s">
        <v>100</v>
      </c>
      <c r="B18" s="11" t="s">
        <v>99</v>
      </c>
      <c r="C18" s="12">
        <v>52057</v>
      </c>
      <c r="D18" s="12">
        <v>3057</v>
      </c>
      <c r="E18" s="12">
        <v>2388.6801599999999</v>
      </c>
      <c r="F18" s="7">
        <f t="shared" si="0"/>
        <v>0.78138049067713444</v>
      </c>
      <c r="G18" s="15">
        <f t="shared" si="1"/>
        <v>4.5885858962291332E-2</v>
      </c>
      <c r="H18" s="12">
        <v>1116</v>
      </c>
      <c r="I18" s="7">
        <v>0</v>
      </c>
    </row>
    <row r="19" spans="1:9" x14ac:dyDescent="0.2">
      <c r="A19" s="11" t="s">
        <v>63</v>
      </c>
      <c r="B19" s="11" t="s">
        <v>5</v>
      </c>
      <c r="C19" s="12">
        <v>93766.35</v>
      </c>
      <c r="D19" s="12">
        <v>31849</v>
      </c>
      <c r="E19" s="12">
        <v>27212.205000000002</v>
      </c>
      <c r="F19" s="7">
        <f t="shared" si="0"/>
        <v>0.85441316838833248</v>
      </c>
      <c r="G19" s="7">
        <f t="shared" si="1"/>
        <v>0.29021290686904205</v>
      </c>
      <c r="H19" s="12">
        <v>26373.707160000002</v>
      </c>
      <c r="I19" s="7">
        <f t="shared" si="2"/>
        <v>3.1792945713438332E-2</v>
      </c>
    </row>
    <row r="20" spans="1:9" x14ac:dyDescent="0.2">
      <c r="A20" s="11" t="s">
        <v>64</v>
      </c>
      <c r="B20" s="11" t="s">
        <v>39</v>
      </c>
      <c r="C20" s="12">
        <v>1010419.7807999999</v>
      </c>
      <c r="D20" s="12">
        <v>185102.52283999999</v>
      </c>
      <c r="E20" s="12">
        <v>181046.72223000001</v>
      </c>
      <c r="F20" s="7">
        <f t="shared" si="0"/>
        <v>0.97808889610053695</v>
      </c>
      <c r="G20" s="7">
        <f t="shared" si="1"/>
        <v>0.17917970893904736</v>
      </c>
      <c r="H20" s="12">
        <v>127100.96387000001</v>
      </c>
      <c r="I20" s="7">
        <f t="shared" si="2"/>
        <v>0.42443233093949001</v>
      </c>
    </row>
    <row r="21" spans="1:9" x14ac:dyDescent="0.2">
      <c r="A21" s="11" t="s">
        <v>65</v>
      </c>
      <c r="B21" s="11" t="s">
        <v>6</v>
      </c>
      <c r="C21" s="12">
        <v>47498.356070000002</v>
      </c>
      <c r="D21" s="12">
        <v>7881.25</v>
      </c>
      <c r="E21" s="12">
        <v>4802.6713300000001</v>
      </c>
      <c r="F21" s="7">
        <f t="shared" si="0"/>
        <v>0.60937939159397303</v>
      </c>
      <c r="G21" s="7">
        <f t="shared" si="1"/>
        <v>0.10111236950858118</v>
      </c>
      <c r="H21" s="12">
        <v>366.17912999999999</v>
      </c>
      <c r="I21" s="7">
        <f t="shared" si="2"/>
        <v>12.115633679068495</v>
      </c>
    </row>
    <row r="22" spans="1:9" x14ac:dyDescent="0.2">
      <c r="A22" s="9" t="s">
        <v>66</v>
      </c>
      <c r="B22" s="9" t="s">
        <v>40</v>
      </c>
      <c r="C22" s="10">
        <f>SUM(C23:C26)</f>
        <v>4369814.59</v>
      </c>
      <c r="D22" s="10">
        <f>SUM(D23:D26)</f>
        <v>560945.73527000006</v>
      </c>
      <c r="E22" s="10">
        <f>SUM(E23:E26)</f>
        <v>477048.55</v>
      </c>
      <c r="F22" s="7">
        <f t="shared" si="0"/>
        <v>0.85043618304787039</v>
      </c>
      <c r="G22" s="7">
        <f t="shared" si="1"/>
        <v>0.10916905973349318</v>
      </c>
      <c r="H22" s="10">
        <f>SUM(H23:H26)</f>
        <v>431045.15414</v>
      </c>
      <c r="I22" s="7">
        <f t="shared" si="2"/>
        <v>0.10672523613398159</v>
      </c>
    </row>
    <row r="23" spans="1:9" x14ac:dyDescent="0.2">
      <c r="A23" s="11" t="s">
        <v>67</v>
      </c>
      <c r="B23" s="11" t="s">
        <v>7</v>
      </c>
      <c r="C23" s="12">
        <v>265671.53000000003</v>
      </c>
      <c r="D23" s="12">
        <v>12495</v>
      </c>
      <c r="E23" s="12">
        <v>11715.09</v>
      </c>
      <c r="F23" s="7">
        <f t="shared" si="0"/>
        <v>0.93758223289315723</v>
      </c>
      <c r="G23" s="7">
        <f t="shared" si="1"/>
        <v>4.4096143835961644E-2</v>
      </c>
      <c r="H23" s="12">
        <v>9673.8625499999998</v>
      </c>
      <c r="I23" s="7">
        <f t="shared" si="2"/>
        <v>0.21100438831436574</v>
      </c>
    </row>
    <row r="24" spans="1:9" x14ac:dyDescent="0.2">
      <c r="A24" s="11" t="s">
        <v>68</v>
      </c>
      <c r="B24" s="11" t="s">
        <v>8</v>
      </c>
      <c r="C24" s="12">
        <v>911691.52</v>
      </c>
      <c r="D24" s="12">
        <v>22393.766339999998</v>
      </c>
      <c r="E24" s="12">
        <v>22172.11</v>
      </c>
      <c r="F24" s="7">
        <f t="shared" si="0"/>
        <v>0.99010187314475673</v>
      </c>
      <c r="G24" s="7">
        <f t="shared" si="1"/>
        <v>2.4319750171637004E-2</v>
      </c>
      <c r="H24" s="12">
        <v>7216.4937099999997</v>
      </c>
      <c r="I24" s="7">
        <f t="shared" si="2"/>
        <v>2.0724214405225334</v>
      </c>
    </row>
    <row r="25" spans="1:9" x14ac:dyDescent="0.2">
      <c r="A25" s="11" t="s">
        <v>69</v>
      </c>
      <c r="B25" s="11" t="s">
        <v>9</v>
      </c>
      <c r="C25" s="12">
        <v>2983638.54</v>
      </c>
      <c r="D25" s="12">
        <v>468514.99293000001</v>
      </c>
      <c r="E25" s="12">
        <v>410432.43</v>
      </c>
      <c r="F25" s="7">
        <f t="shared" si="0"/>
        <v>0.87602837944040346</v>
      </c>
      <c r="G25" s="7">
        <f t="shared" si="1"/>
        <v>0.13756104316845297</v>
      </c>
      <c r="H25" s="12">
        <v>379657.58739</v>
      </c>
      <c r="I25" s="7">
        <f t="shared" si="2"/>
        <v>8.1059469459217728E-2</v>
      </c>
    </row>
    <row r="26" spans="1:9" x14ac:dyDescent="0.2">
      <c r="A26" s="11" t="s">
        <v>70</v>
      </c>
      <c r="B26" s="11" t="s">
        <v>10</v>
      </c>
      <c r="C26" s="12">
        <v>208813</v>
      </c>
      <c r="D26" s="12">
        <v>57541.976000000002</v>
      </c>
      <c r="E26" s="12">
        <v>32728.92</v>
      </c>
      <c r="F26" s="7">
        <f t="shared" si="0"/>
        <v>0.56878338693130726</v>
      </c>
      <c r="G26" s="7">
        <f t="shared" si="1"/>
        <v>0.15673794256104745</v>
      </c>
      <c r="H26" s="12">
        <v>34497.210489999998</v>
      </c>
      <c r="I26" s="7">
        <f t="shared" si="2"/>
        <v>-5.1258941371870891E-2</v>
      </c>
    </row>
    <row r="27" spans="1:9" x14ac:dyDescent="0.2">
      <c r="A27" s="9" t="s">
        <v>71</v>
      </c>
      <c r="B27" s="9" t="s">
        <v>41</v>
      </c>
      <c r="C27" s="10">
        <f>C28</f>
        <v>34669.74</v>
      </c>
      <c r="D27" s="10">
        <f>D28</f>
        <v>5096.0742799999998</v>
      </c>
      <c r="E27" s="10">
        <f>E28</f>
        <v>5092.8100000000004</v>
      </c>
      <c r="F27" s="7">
        <f t="shared" si="0"/>
        <v>0.99935945203687271</v>
      </c>
      <c r="G27" s="7">
        <f t="shared" si="1"/>
        <v>0.14689495796622648</v>
      </c>
      <c r="H27" s="10">
        <f>H28</f>
        <v>2841.8942000000002</v>
      </c>
      <c r="I27" s="7">
        <v>0</v>
      </c>
    </row>
    <row r="28" spans="1:9" x14ac:dyDescent="0.2">
      <c r="A28" s="11" t="s">
        <v>72</v>
      </c>
      <c r="B28" s="11" t="s">
        <v>11</v>
      </c>
      <c r="C28" s="12">
        <v>34669.74</v>
      </c>
      <c r="D28" s="12">
        <v>5096.0742799999998</v>
      </c>
      <c r="E28" s="12">
        <v>5092.8100000000004</v>
      </c>
      <c r="F28" s="7">
        <f t="shared" si="0"/>
        <v>0.99935945203687271</v>
      </c>
      <c r="G28" s="7">
        <f t="shared" si="1"/>
        <v>0.14689495796622648</v>
      </c>
      <c r="H28" s="12">
        <v>2841.8942000000002</v>
      </c>
      <c r="I28" s="7">
        <v>0</v>
      </c>
    </row>
    <row r="29" spans="1:9" x14ac:dyDescent="0.2">
      <c r="A29" s="9" t="s">
        <v>73</v>
      </c>
      <c r="B29" s="9" t="s">
        <v>42</v>
      </c>
      <c r="C29" s="10">
        <f>SUM(C30:C35)</f>
        <v>11575994.99</v>
      </c>
      <c r="D29" s="10">
        <f>SUM(D30:D35)</f>
        <v>2865687.8040000005</v>
      </c>
      <c r="E29" s="10">
        <f>SUM(E30:E35)</f>
        <v>1875410.81</v>
      </c>
      <c r="F29" s="7">
        <f t="shared" si="0"/>
        <v>0.65443653959173553</v>
      </c>
      <c r="G29" s="7">
        <f t="shared" si="1"/>
        <v>0.16200860587967481</v>
      </c>
      <c r="H29" s="10">
        <f>SUM(H30:H35)</f>
        <v>1394170.7219100001</v>
      </c>
      <c r="I29" s="7">
        <f t="shared" si="2"/>
        <v>0.34518017092677561</v>
      </c>
    </row>
    <row r="30" spans="1:9" x14ac:dyDescent="0.2">
      <c r="A30" s="11" t="s">
        <v>74</v>
      </c>
      <c r="B30" s="11" t="s">
        <v>12</v>
      </c>
      <c r="C30" s="12">
        <v>3606836.2</v>
      </c>
      <c r="D30" s="12">
        <v>874711.53862000001</v>
      </c>
      <c r="E30" s="12">
        <v>612992.27</v>
      </c>
      <c r="F30" s="7">
        <f t="shared" si="0"/>
        <v>0.70079362502419396</v>
      </c>
      <c r="G30" s="7">
        <f t="shared" si="1"/>
        <v>0.16995289944134417</v>
      </c>
      <c r="H30" s="12">
        <v>532293.36520999996</v>
      </c>
      <c r="I30" s="7">
        <f t="shared" si="2"/>
        <v>0.15160606925499209</v>
      </c>
    </row>
    <row r="31" spans="1:9" x14ac:dyDescent="0.2">
      <c r="A31" s="11" t="s">
        <v>75</v>
      </c>
      <c r="B31" s="11" t="s">
        <v>13</v>
      </c>
      <c r="C31" s="12">
        <v>7280973.6200000001</v>
      </c>
      <c r="D31" s="12">
        <v>1816404.6353800001</v>
      </c>
      <c r="E31" s="12">
        <v>1120088.8500000001</v>
      </c>
      <c r="F31" s="7">
        <f t="shared" si="0"/>
        <v>0.61665161395366752</v>
      </c>
      <c r="G31" s="7">
        <f t="shared" si="1"/>
        <v>0.1538377844033447</v>
      </c>
      <c r="H31" s="12">
        <v>722416.76411999995</v>
      </c>
      <c r="I31" s="7">
        <f t="shared" si="2"/>
        <v>0.55047460916056934</v>
      </c>
    </row>
    <row r="32" spans="1:9" x14ac:dyDescent="0.2">
      <c r="A32" s="11" t="s">
        <v>76</v>
      </c>
      <c r="B32" s="11" t="s">
        <v>14</v>
      </c>
      <c r="C32" s="12">
        <v>511549.5</v>
      </c>
      <c r="D32" s="12">
        <v>141563.82999999999</v>
      </c>
      <c r="E32" s="12">
        <v>118130.46</v>
      </c>
      <c r="F32" s="7">
        <f t="shared" si="0"/>
        <v>0.83446781568427486</v>
      </c>
      <c r="G32" s="7">
        <f t="shared" si="1"/>
        <v>0.23092674315975287</v>
      </c>
      <c r="H32" s="12">
        <v>115186.17921</v>
      </c>
      <c r="I32" s="7">
        <f t="shared" si="2"/>
        <v>2.5561059583651801E-2</v>
      </c>
    </row>
    <row r="33" spans="1:9" ht="25.5" x14ac:dyDescent="0.2">
      <c r="A33" s="11" t="s">
        <v>77</v>
      </c>
      <c r="B33" s="11" t="s">
        <v>15</v>
      </c>
      <c r="C33" s="12">
        <v>1963</v>
      </c>
      <c r="D33" s="12">
        <v>460.1</v>
      </c>
      <c r="E33" s="12">
        <v>171.09</v>
      </c>
      <c r="F33" s="7">
        <f t="shared" si="0"/>
        <v>0.37185394479460987</v>
      </c>
      <c r="G33" s="7">
        <f t="shared" si="1"/>
        <v>8.7157412124299546E-2</v>
      </c>
      <c r="H33" s="12">
        <v>166.6</v>
      </c>
      <c r="I33" s="7">
        <v>0</v>
      </c>
    </row>
    <row r="34" spans="1:9" x14ac:dyDescent="0.2">
      <c r="A34" s="11" t="s">
        <v>78</v>
      </c>
      <c r="B34" s="11" t="s">
        <v>43</v>
      </c>
      <c r="C34" s="12">
        <v>91902</v>
      </c>
      <c r="D34" s="12">
        <v>8592</v>
      </c>
      <c r="E34" s="12">
        <v>6800</v>
      </c>
      <c r="F34" s="7">
        <f t="shared" si="0"/>
        <v>0.79143389199255121</v>
      </c>
      <c r="G34" s="7">
        <f t="shared" si="1"/>
        <v>7.399186089530152E-2</v>
      </c>
      <c r="H34" s="12">
        <v>8186</v>
      </c>
      <c r="I34" s="7">
        <f t="shared" si="2"/>
        <v>-0.16931346200830685</v>
      </c>
    </row>
    <row r="35" spans="1:9" x14ac:dyDescent="0.2">
      <c r="A35" s="11" t="s">
        <v>79</v>
      </c>
      <c r="B35" s="11" t="s">
        <v>16</v>
      </c>
      <c r="C35" s="12">
        <v>82770.67</v>
      </c>
      <c r="D35" s="12">
        <v>23955.7</v>
      </c>
      <c r="E35" s="12">
        <v>17228.14</v>
      </c>
      <c r="F35" s="7">
        <f t="shared" si="0"/>
        <v>0.71916662840159118</v>
      </c>
      <c r="G35" s="7">
        <f t="shared" si="1"/>
        <v>0.20814305357199597</v>
      </c>
      <c r="H35" s="12">
        <v>15921.81337</v>
      </c>
      <c r="I35" s="7">
        <f t="shared" si="2"/>
        <v>8.2046347337633663E-2</v>
      </c>
    </row>
    <row r="36" spans="1:9" x14ac:dyDescent="0.2">
      <c r="A36" s="9" t="s">
        <v>80</v>
      </c>
      <c r="B36" s="9" t="s">
        <v>44</v>
      </c>
      <c r="C36" s="10">
        <f>SUM(C37:C38)</f>
        <v>870896.34</v>
      </c>
      <c r="D36" s="10">
        <f>SUM(D37:D38)</f>
        <v>219059.57432000001</v>
      </c>
      <c r="E36" s="10">
        <f>SUM(E37:E38)</f>
        <v>208798.65000000002</v>
      </c>
      <c r="F36" s="7">
        <f t="shared" si="0"/>
        <v>0.95315920633986562</v>
      </c>
      <c r="G36" s="7">
        <f t="shared" si="1"/>
        <v>0.23975143815623343</v>
      </c>
      <c r="H36" s="10">
        <f>SUM(H37:H38)</f>
        <v>186309.85917000001</v>
      </c>
      <c r="I36" s="7">
        <f t="shared" si="2"/>
        <v>0.12070639165413101</v>
      </c>
    </row>
    <row r="37" spans="1:9" x14ac:dyDescent="0.2">
      <c r="A37" s="11" t="s">
        <v>81</v>
      </c>
      <c r="B37" s="11" t="s">
        <v>17</v>
      </c>
      <c r="C37" s="12">
        <v>843910.34</v>
      </c>
      <c r="D37" s="12">
        <v>211135.57432000001</v>
      </c>
      <c r="E37" s="12">
        <v>203725.64</v>
      </c>
      <c r="F37" s="7">
        <f t="shared" si="0"/>
        <v>0.96490437793884321</v>
      </c>
      <c r="G37" s="7">
        <f t="shared" si="1"/>
        <v>0.24140673522260672</v>
      </c>
      <c r="H37" s="12">
        <v>184181.3616</v>
      </c>
      <c r="I37" s="7">
        <f t="shared" si="2"/>
        <v>0.10611431162315835</v>
      </c>
    </row>
    <row r="38" spans="1:9" x14ac:dyDescent="0.2">
      <c r="A38" s="11" t="s">
        <v>82</v>
      </c>
      <c r="B38" s="11" t="s">
        <v>18</v>
      </c>
      <c r="C38" s="12">
        <v>26986</v>
      </c>
      <c r="D38" s="12">
        <v>7924</v>
      </c>
      <c r="E38" s="12">
        <v>5073.01</v>
      </c>
      <c r="F38" s="7">
        <f t="shared" si="0"/>
        <v>0.64020822816759215</v>
      </c>
      <c r="G38" s="7">
        <f t="shared" si="1"/>
        <v>0.18798673386200251</v>
      </c>
      <c r="H38" s="12">
        <v>2128.49757</v>
      </c>
      <c r="I38" s="7">
        <f t="shared" si="2"/>
        <v>1.383375988538244</v>
      </c>
    </row>
    <row r="39" spans="1:9" x14ac:dyDescent="0.2">
      <c r="A39" s="9" t="s">
        <v>83</v>
      </c>
      <c r="B39" s="9" t="s">
        <v>45</v>
      </c>
      <c r="C39" s="10">
        <f>C40</f>
        <v>23557</v>
      </c>
      <c r="D39" s="10">
        <f>D40</f>
        <v>6287</v>
      </c>
      <c r="E39" s="10">
        <f>E40</f>
        <v>2726.25</v>
      </c>
      <c r="F39" s="7">
        <f t="shared" si="0"/>
        <v>0.43363289327183074</v>
      </c>
      <c r="G39" s="7">
        <f t="shared" si="1"/>
        <v>0.11572993165513436</v>
      </c>
      <c r="H39" s="10">
        <f>H40</f>
        <v>4356.9088000000002</v>
      </c>
      <c r="I39" s="7">
        <f t="shared" si="2"/>
        <v>-0.37426966568591019</v>
      </c>
    </row>
    <row r="40" spans="1:9" x14ac:dyDescent="0.2">
      <c r="A40" s="11" t="s">
        <v>84</v>
      </c>
      <c r="B40" s="11" t="s">
        <v>19</v>
      </c>
      <c r="C40" s="12">
        <v>23557</v>
      </c>
      <c r="D40" s="12">
        <v>6287</v>
      </c>
      <c r="E40" s="12">
        <v>2726.25</v>
      </c>
      <c r="F40" s="7">
        <f t="shared" si="0"/>
        <v>0.43363289327183074</v>
      </c>
      <c r="G40" s="7">
        <f t="shared" si="1"/>
        <v>0.11572993165513436</v>
      </c>
      <c r="H40" s="12">
        <v>4356.9088000000002</v>
      </c>
      <c r="I40" s="7">
        <f t="shared" si="2"/>
        <v>-0.37426966568591019</v>
      </c>
    </row>
    <row r="41" spans="1:9" x14ac:dyDescent="0.2">
      <c r="A41" s="9" t="s">
        <v>85</v>
      </c>
      <c r="B41" s="9" t="s">
        <v>46</v>
      </c>
      <c r="C41" s="10">
        <f>SUM(C42:C44)</f>
        <v>301854.59999999998</v>
      </c>
      <c r="D41" s="10">
        <f>SUM(D42:D44)</f>
        <v>76266.274999999994</v>
      </c>
      <c r="E41" s="10">
        <f>SUM(E42:E44)</f>
        <v>50604.95</v>
      </c>
      <c r="F41" s="7">
        <f t="shared" si="0"/>
        <v>0.66352984985827612</v>
      </c>
      <c r="G41" s="7">
        <f t="shared" si="1"/>
        <v>0.16764677430789526</v>
      </c>
      <c r="H41" s="10">
        <f>SUM(H42:H44)</f>
        <v>51110.713400000001</v>
      </c>
      <c r="I41" s="7">
        <f t="shared" si="2"/>
        <v>-9.8954478690568125E-3</v>
      </c>
    </row>
    <row r="42" spans="1:9" x14ac:dyDescent="0.2">
      <c r="A42" s="11" t="s">
        <v>86</v>
      </c>
      <c r="B42" s="11" t="s">
        <v>20</v>
      </c>
      <c r="C42" s="12">
        <v>16796</v>
      </c>
      <c r="D42" s="12">
        <v>4214</v>
      </c>
      <c r="E42" s="12">
        <v>3711.92</v>
      </c>
      <c r="F42" s="7">
        <f t="shared" si="0"/>
        <v>0.88085429520645464</v>
      </c>
      <c r="G42" s="7">
        <f t="shared" si="1"/>
        <v>0.22100023815194095</v>
      </c>
      <c r="H42" s="12">
        <v>3666.30312</v>
      </c>
      <c r="I42" s="7">
        <f t="shared" si="2"/>
        <v>1.2442200905635985E-2</v>
      </c>
    </row>
    <row r="43" spans="1:9" x14ac:dyDescent="0.2">
      <c r="A43" s="11" t="s">
        <v>87</v>
      </c>
      <c r="B43" s="11" t="s">
        <v>21</v>
      </c>
      <c r="C43" s="12">
        <v>77020</v>
      </c>
      <c r="D43" s="12">
        <v>21219.625</v>
      </c>
      <c r="E43" s="12">
        <v>18172.12</v>
      </c>
      <c r="F43" s="7">
        <f t="shared" si="0"/>
        <v>0.8563827117585725</v>
      </c>
      <c r="G43" s="7">
        <f t="shared" si="1"/>
        <v>0.23594027525318098</v>
      </c>
      <c r="H43" s="12">
        <v>20767.532480000002</v>
      </c>
      <c r="I43" s="7">
        <f t="shared" si="2"/>
        <v>-0.12497452369459361</v>
      </c>
    </row>
    <row r="44" spans="1:9" x14ac:dyDescent="0.2">
      <c r="A44" s="11" t="s">
        <v>88</v>
      </c>
      <c r="B44" s="11" t="s">
        <v>22</v>
      </c>
      <c r="C44" s="12">
        <v>208038.6</v>
      </c>
      <c r="D44" s="12">
        <v>50832.65</v>
      </c>
      <c r="E44" s="12">
        <v>28720.91</v>
      </c>
      <c r="F44" s="7">
        <f t="shared" si="0"/>
        <v>0.56500910340106214</v>
      </c>
      <c r="G44" s="7">
        <f t="shared" si="1"/>
        <v>0.13805567812896261</v>
      </c>
      <c r="H44" s="12">
        <v>26676.877799999998</v>
      </c>
      <c r="I44" s="7">
        <f t="shared" si="2"/>
        <v>7.6621867645995725E-2</v>
      </c>
    </row>
    <row r="45" spans="1:9" x14ac:dyDescent="0.2">
      <c r="A45" s="9" t="s">
        <v>89</v>
      </c>
      <c r="B45" s="9" t="s">
        <v>47</v>
      </c>
      <c r="C45" s="10">
        <f>SUM(C46:C48)</f>
        <v>635930</v>
      </c>
      <c r="D45" s="10">
        <f>SUM(D46:D48)</f>
        <v>149593.61499999999</v>
      </c>
      <c r="E45" s="10">
        <f>SUM(E46:E48)</f>
        <v>148721.60999999999</v>
      </c>
      <c r="F45" s="7">
        <f t="shared" si="0"/>
        <v>0.99417084078087148</v>
      </c>
      <c r="G45" s="7">
        <f t="shared" si="1"/>
        <v>0.23386474926485618</v>
      </c>
      <c r="H45" s="10">
        <f>SUM(H46:H48)</f>
        <v>125950.09669000001</v>
      </c>
      <c r="I45" s="7">
        <f t="shared" si="2"/>
        <v>0.18079790256967671</v>
      </c>
    </row>
    <row r="46" spans="1:9" x14ac:dyDescent="0.2">
      <c r="A46" s="11" t="s">
        <v>90</v>
      </c>
      <c r="B46" s="11" t="s">
        <v>23</v>
      </c>
      <c r="C46" s="16">
        <v>406767</v>
      </c>
      <c r="D46" s="16">
        <v>96873.7</v>
      </c>
      <c r="E46" s="16">
        <v>96873.7</v>
      </c>
      <c r="F46" s="7">
        <f t="shared" si="0"/>
        <v>1</v>
      </c>
      <c r="G46" s="7">
        <f t="shared" si="1"/>
        <v>0.23815525841575153</v>
      </c>
      <c r="H46" s="16">
        <v>82163</v>
      </c>
      <c r="I46" s="7">
        <f t="shared" si="2"/>
        <v>0.1790428781811764</v>
      </c>
    </row>
    <row r="47" spans="1:9" x14ac:dyDescent="0.2">
      <c r="A47" s="11" t="s">
        <v>91</v>
      </c>
      <c r="B47" s="11" t="s">
        <v>24</v>
      </c>
      <c r="C47" s="16">
        <v>113210</v>
      </c>
      <c r="D47" s="16">
        <v>30511.115000000002</v>
      </c>
      <c r="E47" s="16">
        <v>30389.11</v>
      </c>
      <c r="F47" s="7">
        <f t="shared" si="0"/>
        <v>0.99600129329917964</v>
      </c>
      <c r="G47" s="7">
        <f t="shared" si="1"/>
        <v>0.2684313223213497</v>
      </c>
      <c r="H47" s="16">
        <v>26190.096689999998</v>
      </c>
      <c r="I47" s="7">
        <f t="shared" si="2"/>
        <v>0.16032828590523246</v>
      </c>
    </row>
    <row r="48" spans="1:9" x14ac:dyDescent="0.2">
      <c r="A48" s="11" t="s">
        <v>92</v>
      </c>
      <c r="B48" s="11" t="s">
        <v>25</v>
      </c>
      <c r="C48" s="16">
        <v>115953</v>
      </c>
      <c r="D48" s="16">
        <v>22208.799999999999</v>
      </c>
      <c r="E48" s="16">
        <v>21458.799999999999</v>
      </c>
      <c r="F48" s="7">
        <f t="shared" si="0"/>
        <v>0.96622960268001878</v>
      </c>
      <c r="G48" s="7">
        <f t="shared" si="1"/>
        <v>0.18506463825860478</v>
      </c>
      <c r="H48" s="16">
        <v>17597</v>
      </c>
      <c r="I48" s="7">
        <f t="shared" si="2"/>
        <v>0.21945786213559126</v>
      </c>
    </row>
    <row r="49" spans="1:9" x14ac:dyDescent="0.2">
      <c r="A49" s="9" t="s">
        <v>93</v>
      </c>
      <c r="B49" s="9" t="s">
        <v>48</v>
      </c>
      <c r="C49" s="10">
        <f>SUM(C50:C52)</f>
        <v>61535</v>
      </c>
      <c r="D49" s="10">
        <f>SUM(D50:D52)</f>
        <v>8857.5</v>
      </c>
      <c r="E49" s="10">
        <f>SUM(E50:E52)</f>
        <v>8460.35</v>
      </c>
      <c r="F49" s="7">
        <f t="shared" si="0"/>
        <v>0.95516229184307089</v>
      </c>
      <c r="G49" s="7">
        <f t="shared" si="1"/>
        <v>0.13748842122369384</v>
      </c>
      <c r="H49" s="10">
        <f>SUM(H50:H52)</f>
        <v>5338.1667200000002</v>
      </c>
      <c r="I49" s="7">
        <f t="shared" si="2"/>
        <v>0.58487931227445822</v>
      </c>
    </row>
    <row r="50" spans="1:9" x14ac:dyDescent="0.2">
      <c r="A50" s="11" t="s">
        <v>94</v>
      </c>
      <c r="B50" s="11" t="s">
        <v>26</v>
      </c>
      <c r="C50" s="16">
        <v>31110</v>
      </c>
      <c r="D50" s="16">
        <v>7531.5</v>
      </c>
      <c r="E50" s="16">
        <v>7444.64</v>
      </c>
      <c r="F50" s="7">
        <f t="shared" si="0"/>
        <v>0.98846710482639588</v>
      </c>
      <c r="G50" s="7">
        <f t="shared" si="1"/>
        <v>0.23930054644808743</v>
      </c>
      <c r="H50" s="16">
        <v>4520</v>
      </c>
      <c r="I50" s="7">
        <f t="shared" si="2"/>
        <v>0.64704424778761072</v>
      </c>
    </row>
    <row r="51" spans="1:9" x14ac:dyDescent="0.2">
      <c r="A51" s="11" t="s">
        <v>95</v>
      </c>
      <c r="B51" s="11" t="s">
        <v>27</v>
      </c>
      <c r="C51" s="16">
        <v>23000</v>
      </c>
      <c r="D51" s="16">
        <v>636</v>
      </c>
      <c r="E51" s="16">
        <v>635.11</v>
      </c>
      <c r="F51" s="7">
        <f t="shared" si="0"/>
        <v>0.99860062893081758</v>
      </c>
      <c r="G51" s="7">
        <f t="shared" si="1"/>
        <v>2.7613478260869566E-2</v>
      </c>
      <c r="H51" s="16">
        <v>618.20672000000002</v>
      </c>
      <c r="I51" s="7">
        <f t="shared" si="2"/>
        <v>2.7342439758661949E-2</v>
      </c>
    </row>
    <row r="52" spans="1:9" x14ac:dyDescent="0.2">
      <c r="A52" s="11" t="s">
        <v>96</v>
      </c>
      <c r="B52" s="11" t="s">
        <v>28</v>
      </c>
      <c r="C52" s="16">
        <v>7425</v>
      </c>
      <c r="D52" s="16">
        <v>690</v>
      </c>
      <c r="E52" s="16">
        <v>380.6</v>
      </c>
      <c r="F52" s="7">
        <f t="shared" si="0"/>
        <v>0.55159420289855077</v>
      </c>
      <c r="G52" s="7">
        <f t="shared" si="1"/>
        <v>5.1259259259259261E-2</v>
      </c>
      <c r="H52" s="16">
        <v>199.96</v>
      </c>
      <c r="I52" s="7">
        <f t="shared" si="2"/>
        <v>0.9033806761352271</v>
      </c>
    </row>
    <row r="53" spans="1:9" x14ac:dyDescent="0.2">
      <c r="A53" s="9" t="s">
        <v>97</v>
      </c>
      <c r="B53" s="9" t="s">
        <v>49</v>
      </c>
      <c r="C53" s="10">
        <f>C54</f>
        <v>52013</v>
      </c>
      <c r="D53" s="10">
        <f>D54</f>
        <v>0</v>
      </c>
      <c r="E53" s="10">
        <f>E54</f>
        <v>0</v>
      </c>
      <c r="F53" s="7">
        <v>0</v>
      </c>
      <c r="G53" s="7">
        <f t="shared" si="1"/>
        <v>0</v>
      </c>
      <c r="H53" s="10">
        <f>H54</f>
        <v>728.70573999999999</v>
      </c>
      <c r="I53" s="7">
        <v>0</v>
      </c>
    </row>
    <row r="54" spans="1:9" x14ac:dyDescent="0.2">
      <c r="A54" s="11" t="s">
        <v>98</v>
      </c>
      <c r="B54" s="11" t="s">
        <v>50</v>
      </c>
      <c r="C54" s="12">
        <v>52013</v>
      </c>
      <c r="D54" s="12">
        <v>0</v>
      </c>
      <c r="E54" s="12">
        <v>0</v>
      </c>
      <c r="F54" s="7">
        <v>0</v>
      </c>
      <c r="G54" s="7">
        <f t="shared" si="1"/>
        <v>0</v>
      </c>
      <c r="H54" s="12">
        <v>728.70573999999999</v>
      </c>
      <c r="I54" s="7">
        <v>0</v>
      </c>
    </row>
    <row r="55" spans="1:9" x14ac:dyDescent="0.2">
      <c r="A55" s="8"/>
      <c r="H55" s="13"/>
    </row>
  </sheetData>
  <customSheetViews>
    <customSheetView guid="{FBDEAF2F-0B4A-4F1E-86CC-92415E2EA083}">
      <selection activeCell="M9" sqref="M9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1"/>
    </customSheetView>
    <customSheetView guid="{8665EF59-EB2B-4D2C-9778-BC8611020138}">
      <selection activeCell="K13" sqref="K13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2"/>
    </customSheetView>
    <customSheetView guid="{E370C5AE-8A53-4A02-820E-1338C0F6EBE9}" topLeftCell="A16">
      <selection activeCell="C26" sqref="C26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3"/>
    </customSheetView>
  </customSheetViews>
  <mergeCells count="3">
    <mergeCell ref="A1:I1"/>
    <mergeCell ref="L6:M6"/>
    <mergeCell ref="N6:O6"/>
  </mergeCells>
  <pageMargins left="0.7" right="0.7" top="0.75" bottom="0.75" header="0.3" footer="0.3"/>
  <pageSetup paperSize="9" scale="57" orientation="portrait" r:id="rId4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2020-08-31T09:52:58Z</cp:lastPrinted>
  <dcterms:created xsi:type="dcterms:W3CDTF">2017-12-11T14:03:53Z</dcterms:created>
  <dcterms:modified xsi:type="dcterms:W3CDTF">2022-09-20T08:31:47Z</dcterms:modified>
</cp:coreProperties>
</file>