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-Носенко\БЮДЖЕТ\2019 ГОД\ИСПОЛНЕНИЕ БЮДЖЕТА 2019\"/>
    </mc:Choice>
  </mc:AlternateContent>
  <bookViews>
    <workbookView xWindow="0" yWindow="0" windowWidth="23040" windowHeight="8820"/>
  </bookViews>
  <sheets>
    <sheet name="Приложение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3" l="1"/>
  <c r="I24" i="3"/>
  <c r="I25" i="3"/>
  <c r="G37" i="3" l="1"/>
  <c r="G35" i="3"/>
  <c r="G36" i="3"/>
  <c r="H28" i="3" l="1"/>
  <c r="H22" i="3"/>
  <c r="H16" i="3"/>
  <c r="H11" i="3"/>
  <c r="H9" i="3"/>
  <c r="H7" i="3"/>
  <c r="F25" i="3"/>
  <c r="G25" i="3"/>
  <c r="F26" i="3"/>
  <c r="G26" i="3"/>
  <c r="F27" i="3"/>
  <c r="G27" i="3"/>
  <c r="D22" i="3"/>
  <c r="E22" i="3"/>
  <c r="I22" i="3" s="1"/>
  <c r="C22" i="3"/>
  <c r="D28" i="3"/>
  <c r="E28" i="3"/>
  <c r="I28" i="3" s="1"/>
  <c r="C28" i="3"/>
  <c r="C21" i="3" l="1"/>
  <c r="G22" i="3"/>
  <c r="D21" i="3"/>
  <c r="F22" i="3"/>
  <c r="E21" i="3"/>
  <c r="G28" i="3"/>
  <c r="F28" i="3"/>
  <c r="H21" i="3"/>
  <c r="D34" i="3" l="1"/>
  <c r="I8" i="3" l="1"/>
  <c r="I10" i="3"/>
  <c r="I12" i="3"/>
  <c r="I13" i="3"/>
  <c r="I14" i="3"/>
  <c r="I15" i="3"/>
  <c r="I17" i="3"/>
  <c r="I18" i="3"/>
  <c r="I19" i="3"/>
  <c r="I20" i="3"/>
  <c r="I26" i="3"/>
  <c r="I27" i="3"/>
  <c r="I29" i="3"/>
  <c r="I30" i="3"/>
  <c r="I31" i="3"/>
  <c r="I32" i="3"/>
  <c r="I33" i="3"/>
  <c r="I35" i="3"/>
  <c r="I36" i="3"/>
  <c r="I37" i="3"/>
  <c r="I38" i="3"/>
  <c r="I39" i="3"/>
  <c r="I40" i="3"/>
  <c r="H6" i="3"/>
  <c r="H5" i="3" l="1"/>
  <c r="H4" i="3" s="1"/>
  <c r="G10" i="3"/>
  <c r="G12" i="3"/>
  <c r="G13" i="3"/>
  <c r="G15" i="3"/>
  <c r="G17" i="3"/>
  <c r="G18" i="3"/>
  <c r="G19" i="3"/>
  <c r="G23" i="3"/>
  <c r="G24" i="3"/>
  <c r="G29" i="3"/>
  <c r="G30" i="3"/>
  <c r="G31" i="3"/>
  <c r="G32" i="3"/>
  <c r="G33" i="3"/>
  <c r="G8" i="3"/>
  <c r="F30" i="3"/>
  <c r="F24" i="3"/>
  <c r="D7" i="3"/>
  <c r="D9" i="3"/>
  <c r="D11" i="3"/>
  <c r="D16" i="3"/>
  <c r="C7" i="3"/>
  <c r="E7" i="3"/>
  <c r="I7" i="3" l="1"/>
  <c r="D6" i="3"/>
  <c r="D5" i="3" s="1"/>
  <c r="D4" i="3" s="1"/>
  <c r="G7" i="3"/>
  <c r="F7" i="3"/>
  <c r="F8" i="3" l="1"/>
  <c r="F10" i="3"/>
  <c r="F12" i="3"/>
  <c r="F13" i="3"/>
  <c r="F15" i="3"/>
  <c r="F17" i="3"/>
  <c r="F18" i="3"/>
  <c r="F19" i="3"/>
  <c r="F23" i="3"/>
  <c r="F29" i="3"/>
  <c r="F31" i="3"/>
  <c r="F32" i="3"/>
  <c r="F35" i="3"/>
  <c r="F36" i="3"/>
  <c r="F37" i="3"/>
  <c r="E34" i="3"/>
  <c r="E16" i="3"/>
  <c r="E11" i="3"/>
  <c r="E9" i="3"/>
  <c r="C34" i="3"/>
  <c r="C33" i="3" s="1"/>
  <c r="C16" i="3"/>
  <c r="C11" i="3"/>
  <c r="C9" i="3"/>
  <c r="I34" i="3" l="1"/>
  <c r="G34" i="3"/>
  <c r="C6" i="3"/>
  <c r="E6" i="3"/>
  <c r="E5" i="3" s="1"/>
  <c r="G16" i="3"/>
  <c r="I16" i="3"/>
  <c r="G21" i="3"/>
  <c r="I21" i="3"/>
  <c r="G9" i="3"/>
  <c r="I9" i="3"/>
  <c r="G11" i="3"/>
  <c r="I11" i="3"/>
  <c r="F11" i="3"/>
  <c r="F33" i="3"/>
  <c r="F16" i="3"/>
  <c r="F34" i="3"/>
  <c r="F21" i="3"/>
  <c r="F9" i="3"/>
  <c r="F6" i="3" l="1"/>
  <c r="G6" i="3"/>
  <c r="I6" i="3"/>
  <c r="C5" i="3"/>
  <c r="G5" i="3" l="1"/>
  <c r="I5" i="3"/>
  <c r="E4" i="3"/>
  <c r="F5" i="3"/>
  <c r="C4" i="3"/>
  <c r="G4" i="3" l="1"/>
  <c r="I4" i="3"/>
  <c r="F4" i="3"/>
</calcChain>
</file>

<file path=xl/sharedStrings.xml><?xml version="1.0" encoding="utf-8"?>
<sst xmlns="http://schemas.openxmlformats.org/spreadsheetml/2006/main" count="79" uniqueCount="76">
  <si>
    <t>Код бюджетной классификации (без указания кода главного администратора доходов бюджета)</t>
  </si>
  <si>
    <t>Наименование доходов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</si>
  <si>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</si>
  <si>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</si>
  <si>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</si>
  <si>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</si>
  <si>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</si>
  <si>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</si>
  <si>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</si>
  <si>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</si>
  <si>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</si>
  <si>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</si>
  <si>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</si>
  <si>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</si>
  <si>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</si>
  <si>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</si>
  <si>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</si>
  <si>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</si>
  <si>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</si>
  <si>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</si>
  <si>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</si>
  <si>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1 09 00000 00 0000 000</t>
  </si>
  <si>
    <t>НЕНАЛОГОВЫЕ ДОХОДЫ</t>
  </si>
  <si>
    <t>1 11 00000 00 0000 000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</si>
  <si>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</si>
  <si>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</si>
  <si>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</si>
  <si>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</si>
  <si>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</si>
  <si>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</si>
  <si>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</si>
  <si>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</si>
  <si>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</si>
  <si>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</si>
  <si>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</si>
  <si>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</si>
  <si>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</si>
  <si>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</si>
  <si>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</si>
  <si>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</si>
  <si>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</si>
  <si>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</si>
  <si>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</si>
  <si>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</si>
  <si>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</si>
  <si>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</si>
  <si>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</si>
  <si>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</si>
  <si>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</si>
  <si>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</si>
  <si>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</si>
  <si>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</si>
  <si>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</si>
  <si>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1 05 02000 00 0000 110</t>
  </si>
  <si>
    <t>1 05 03000 00 0000 110</t>
  </si>
  <si>
    <t>1 05 04 000 00 0000 110</t>
  </si>
  <si>
    <t>Государственная пошлина</t>
  </si>
  <si>
    <t>Задолженности и перерасчеты по отмененным налогам</t>
  </si>
  <si>
    <t>ДОХОДЫ ОТ ИСПОЛЬЗОВАНИЯ ИМУЩЕСТВА</t>
  </si>
  <si>
    <t>ДОХОДЫ ОТ ИСПОЛЬЗОВАНИЯ ЗЕМЕЛЬНЫХ УЧАСТКОВ</t>
  </si>
  <si>
    <t xml:space="preserve">ДОХОДЫ ОТ ПРОДАЖИ ИМУЩЕСТВА </t>
  </si>
  <si>
    <t>ДОХОДЫ ОТ ПРОДАЖИ ЗЕМЕЛЬНЫХ УЧАСТКОВ</t>
  </si>
  <si>
    <t>ДОХОДЫ ПО ДОГОВОРАМ НА УСТАНОВКУ РЕКЛАМНЫХ КОНСТРУКЦИЙ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</si>
  <si>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</si>
  <si>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</si>
  <si>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</si>
  <si>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r>
      <t xml:space="preserve">Фактически исполнено по состоянию на </t>
    </r>
    <r>
      <rPr>
        <sz val="9"/>
        <rFont val="Times New Roman"/>
        <family val="1"/>
        <charset val="204"/>
      </rPr>
      <t>01.07.2019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</si>
  <si>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% исполнения от годового плана по состоянию на </t>
    </r>
    <r>
      <rPr>
        <sz val="9"/>
        <rFont val="Times New Roman"/>
        <family val="1"/>
        <charset val="204"/>
      </rPr>
      <t>01.07.2019</t>
    </r>
  </si>
  <si>
    <r>
      <t xml:space="preserve">План по решению о бюджете на </t>
    </r>
    <r>
      <rPr>
        <sz val="9"/>
        <rFont val="Times New Roman"/>
        <family val="1"/>
        <charset val="204"/>
      </rPr>
      <t xml:space="preserve">2019 год, </t>
    </r>
    <r>
      <rPr>
        <sz val="9"/>
        <color rgb="FF000000"/>
        <rFont val="Times New Roman"/>
        <family val="1"/>
        <charset val="204"/>
      </rPr>
      <t xml:space="preserve">
тыс. руб.</t>
    </r>
  </si>
  <si>
    <r>
      <t>План на 01.07.2019</t>
    </r>
    <r>
      <rPr>
        <sz val="9"/>
        <rFont val="Times New Roman"/>
        <family val="1"/>
        <charset val="204"/>
      </rPr>
      <t xml:space="preserve"> г.</t>
    </r>
    <r>
      <rPr>
        <sz val="9"/>
        <color rgb="FF000000"/>
        <rFont val="Times New Roman"/>
        <family val="1"/>
        <charset val="204"/>
      </rPr>
      <t xml:space="preserve"> 
тыс. руб.</t>
    </r>
  </si>
  <si>
    <t>% исполнения плана на 1-ое полугодие 2019 года</t>
  </si>
  <si>
    <t>Темп роста к соответствующему периоду прошлого года, %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</si>
  <si>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</si>
  <si>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</si>
  <si>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Фактически исполнено по состоянию на 01.07.2018, тыс. руб.</t>
  </si>
  <si>
    <t>Cведения об исполнении бюджета городского округа Красногорск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01.07.2019)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</si>
</sst>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0" xfId="0" applyFont="1"/>
    <xf numFmtId="4" fontId="0" fillId="0" borderId="0" xfId="0" applyNumberFormat="1"/>
    <xf numFmtId="2" fontId="4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0" fillId="0" borderId="0" xfId="0" applyFont="1"/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 vertical="center" wrapText="1"/>
    </xf>
    <xf numFmtId="0" fontId="8" fillId="0" borderId="0" xfId="0" applyFont="1"/>
    <xf numFmtId="0" fontId="5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4" fontId="8" fillId="0" borderId="0" xfId="0" applyNumberFormat="1" applyFont="1"/>
    <xf numFmtId="0" fontId="2" fillId="0" borderId="1" xfId="0" applyFont="1" applyFill="1" applyBorder="1" applyAlignment="1">
      <alignment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topLeftCell="B1" zoomScaleNormal="100" workbookViewId="0">
      <selection activeCell="O13" sqref="O13"/>
    </sheetView>
  </sheetViews>
  <sheetFormatPr defaultRowHeight="15" x14ac:dyDescent="0.25"/>
  <cols>
    <col min="1" max="1" width="20.5703125" hidden="1" customWidth="1"/>
    <col min="2" max="2" width="59.28515625" customWidth="1"/>
    <col min="3" max="3" width="16.5703125" customWidth="1"/>
    <col min="4" max="4" width="16.5703125" hidden="1" customWidth="1"/>
    <col min="5" max="5" width="16.85546875" customWidth="1"/>
    <col min="6" max="6" width="15.42578125" customWidth="1"/>
    <col min="7" max="7" width="15.42578125" hidden="1" customWidth="1"/>
    <col min="8" max="8" width="15.5703125" customWidth="1"/>
    <col min="9" max="9" width="12.28515625" customWidth="1"/>
    <col min="10" max="10" width="11.42578125" bestFit="1" customWidth="1"/>
  </cols>
  <sheetData>
    <row r="1" spans="1:10" ht="42" customHeight="1" x14ac:dyDescent="0.25">
      <c r="A1" s="25" t="s">
        <v>75</v>
      </c>
      <c r="B1" s="25"/>
      <c r="C1" s="25"/>
      <c r="D1" s="25"/>
      <c r="E1" s="25"/>
      <c r="F1" s="25"/>
      <c r="G1" s="25"/>
      <c r="H1" s="25"/>
      <c r="I1" s="25"/>
    </row>
    <row r="3" spans="1:10" ht="60" x14ac:dyDescent="0.25">
      <c r="A3" s="1" t="s">
        <v>0</v>
      </c>
      <c r="B3" s="1" t="s">
        <v>1</v>
      </c>
      <c r="C3" s="1" t="s">
        <v>68</v>
      </c>
      <c r="D3" s="1" t="s">
        <v>69</v>
      </c>
      <c r="E3" s="1" t="s">
        <v>66</v>
      </c>
      <c r="F3" s="1" t="s">
        <v>67</v>
      </c>
      <c r="G3" s="1" t="s">
        <v>70</v>
      </c>
      <c r="H3" s="21" t="s">
        <v>74</v>
      </c>
      <c r="I3" s="1" t="s">
        <v>71</v>
      </c>
    </row>
    <row r="4" spans="1:10" x14ac:dyDescent="0.25">
      <c r="A4" s="1"/>
      <c r="B4" s="2" t="s">
        <v>2</v>
      </c>
      <c r="C4" s="16">
        <f>C5+C33</f>
        <v>14272873.17</v>
      </c>
      <c r="D4" s="16">
        <f>D5+D33</f>
        <v>7129991.7999999998</v>
      </c>
      <c r="E4" s="16">
        <f>E5+E33</f>
        <v>6546199.4000000004</v>
      </c>
      <c r="F4" s="8">
        <f>E4/C4%</f>
        <v>45.864622504734271</v>
      </c>
      <c r="G4" s="8">
        <f t="shared" ref="G4:G13" si="0">E4/D4%</f>
        <v>91.812158886353842</v>
      </c>
      <c r="H4" s="16">
        <f>H5+H33</f>
        <v>5297222.3499999996</v>
      </c>
      <c r="I4" s="8">
        <f>E4/H4%</f>
        <v>123.57796157074662</v>
      </c>
    </row>
    <row r="5" spans="1:10" x14ac:dyDescent="0.25">
      <c r="A5" s="3" t="s">
        <v>3</v>
      </c>
      <c r="B5" s="2" t="s">
        <v>4</v>
      </c>
      <c r="C5" s="16">
        <f>C6+C21</f>
        <v>7945746</v>
      </c>
      <c r="D5" s="16">
        <f>D6+D21</f>
        <v>3639152.8</v>
      </c>
      <c r="E5" s="16">
        <f>E6+E21</f>
        <v>3479306</v>
      </c>
      <c r="F5" s="8">
        <f t="shared" ref="F5:F37" si="1">E5/C5%</f>
        <v>43.788286210004699</v>
      </c>
      <c r="G5" s="8">
        <f t="shared" si="0"/>
        <v>95.607582072398827</v>
      </c>
      <c r="H5" s="16">
        <f>H6+H21</f>
        <v>3151176.6499999994</v>
      </c>
      <c r="I5" s="8">
        <f t="shared" ref="I5:I40" si="2">E5/H5%</f>
        <v>110.41291512489471</v>
      </c>
      <c r="J5" s="7"/>
    </row>
    <row r="6" spans="1:10" s="14" customFormat="1" x14ac:dyDescent="0.25">
      <c r="A6" s="3"/>
      <c r="B6" s="11" t="s">
        <v>5</v>
      </c>
      <c r="C6" s="17">
        <f>C7+C9+C11+C16+C19+C20</f>
        <v>5987860</v>
      </c>
      <c r="D6" s="17">
        <f t="shared" ref="D6:E6" si="3">D7+D9+D11+D16+D19+D20</f>
        <v>2627488.4</v>
      </c>
      <c r="E6" s="17">
        <f t="shared" si="3"/>
        <v>2612113.7999999998</v>
      </c>
      <c r="F6" s="13">
        <f t="shared" ref="F6" si="4">E6/C6%</f>
        <v>43.623494871289573</v>
      </c>
      <c r="G6" s="13">
        <f t="shared" si="0"/>
        <v>99.414855646936445</v>
      </c>
      <c r="H6" s="24">
        <f>H7+H9+H11+H16+H19+H20</f>
        <v>2360855.5599999996</v>
      </c>
      <c r="I6" s="13">
        <f t="shared" si="2"/>
        <v>110.64267735210368</v>
      </c>
      <c r="J6" s="22"/>
    </row>
    <row r="7" spans="1:10" x14ac:dyDescent="0.25">
      <c r="A7" s="3" t="s">
        <v>6</v>
      </c>
      <c r="B7" s="2" t="s">
        <v>7</v>
      </c>
      <c r="C7" s="16">
        <f>C8</f>
        <v>2404301</v>
      </c>
      <c r="D7" s="16">
        <f>D8</f>
        <v>1084825</v>
      </c>
      <c r="E7" s="16">
        <f>E8</f>
        <v>1074848.1000000001</v>
      </c>
      <c r="F7" s="8">
        <f t="shared" si="1"/>
        <v>44.705222016710891</v>
      </c>
      <c r="G7" s="8">
        <f t="shared" si="0"/>
        <v>99.08032171087504</v>
      </c>
      <c r="H7" s="16">
        <f>H8</f>
        <v>925803.75</v>
      </c>
      <c r="I7" s="8">
        <f t="shared" si="2"/>
        <v>116.09891405170913</v>
      </c>
      <c r="J7" s="7"/>
    </row>
    <row r="8" spans="1:10" x14ac:dyDescent="0.25">
      <c r="A8" s="1" t="s">
        <v>8</v>
      </c>
      <c r="B8" s="4" t="s">
        <v>9</v>
      </c>
      <c r="C8" s="19">
        <v>2404301</v>
      </c>
      <c r="D8" s="19">
        <v>1084825</v>
      </c>
      <c r="E8" s="18">
        <v>1074848.1000000001</v>
      </c>
      <c r="F8" s="9">
        <f t="shared" si="1"/>
        <v>44.705222016710891</v>
      </c>
      <c r="G8" s="9">
        <f t="shared" si="0"/>
        <v>99.08032171087504</v>
      </c>
      <c r="H8" s="19">
        <v>925803.75</v>
      </c>
      <c r="I8" s="9">
        <f t="shared" si="2"/>
        <v>116.09891405170913</v>
      </c>
    </row>
    <row r="9" spans="1:10" ht="24" x14ac:dyDescent="0.25">
      <c r="A9" s="3" t="s">
        <v>10</v>
      </c>
      <c r="B9" s="2" t="s">
        <v>11</v>
      </c>
      <c r="C9" s="16">
        <f>C10</f>
        <v>24356</v>
      </c>
      <c r="D9" s="16">
        <f>D10</f>
        <v>12179.4</v>
      </c>
      <c r="E9" s="16">
        <f>E10</f>
        <v>11645.3</v>
      </c>
      <c r="F9" s="8">
        <f t="shared" si="1"/>
        <v>47.812859254393167</v>
      </c>
      <c r="G9" s="9">
        <f t="shared" si="0"/>
        <v>95.614726505410772</v>
      </c>
      <c r="H9" s="16">
        <f>H10</f>
        <v>9681.73</v>
      </c>
      <c r="I9" s="8">
        <f t="shared" si="2"/>
        <v>120.28118941552802</v>
      </c>
    </row>
    <row r="10" spans="1:10" ht="24" x14ac:dyDescent="0.25">
      <c r="A10" s="1" t="s">
        <v>12</v>
      </c>
      <c r="B10" s="4" t="s">
        <v>13</v>
      </c>
      <c r="C10" s="19">
        <v>24356</v>
      </c>
      <c r="D10" s="19">
        <v>12179.4</v>
      </c>
      <c r="E10" s="19">
        <v>11645.3</v>
      </c>
      <c r="F10" s="9">
        <f t="shared" si="1"/>
        <v>47.812859254393167</v>
      </c>
      <c r="G10" s="9">
        <f t="shared" si="0"/>
        <v>95.614726505410772</v>
      </c>
      <c r="H10" s="19">
        <v>9681.73</v>
      </c>
      <c r="I10" s="9">
        <f t="shared" si="2"/>
        <v>120.28118941552802</v>
      </c>
    </row>
    <row r="11" spans="1:10" x14ac:dyDescent="0.25">
      <c r="A11" s="3" t="s">
        <v>14</v>
      </c>
      <c r="B11" s="2" t="s">
        <v>15</v>
      </c>
      <c r="C11" s="16">
        <f>SUM(C12:C15)</f>
        <v>1432899</v>
      </c>
      <c r="D11" s="16">
        <f>SUM(D12:D15)</f>
        <v>698829</v>
      </c>
      <c r="E11" s="16">
        <f>SUM(E12:E15)</f>
        <v>709192</v>
      </c>
      <c r="F11" s="8">
        <f t="shared" si="1"/>
        <v>49.493509312240434</v>
      </c>
      <c r="G11" s="9">
        <f t="shared" si="0"/>
        <v>101.48290926678773</v>
      </c>
      <c r="H11" s="16">
        <f>SUM(H12:H15)</f>
        <v>586263.64</v>
      </c>
      <c r="I11" s="8">
        <f t="shared" si="2"/>
        <v>120.96810233703049</v>
      </c>
    </row>
    <row r="12" spans="1:10" ht="24" x14ac:dyDescent="0.25">
      <c r="A12" s="1" t="s">
        <v>16</v>
      </c>
      <c r="B12" s="4" t="s">
        <v>17</v>
      </c>
      <c r="C12" s="19">
        <v>1192903</v>
      </c>
      <c r="D12" s="19">
        <v>577687</v>
      </c>
      <c r="E12" s="18">
        <v>570742.30000000005</v>
      </c>
      <c r="F12" s="9">
        <f t="shared" si="1"/>
        <v>47.844820576358686</v>
      </c>
      <c r="G12" s="9">
        <f t="shared" si="0"/>
        <v>98.797843815076334</v>
      </c>
      <c r="H12" s="18">
        <v>460801.6</v>
      </c>
      <c r="I12" s="9">
        <f t="shared" si="2"/>
        <v>123.85857601188887</v>
      </c>
    </row>
    <row r="13" spans="1:10" ht="16.5" customHeight="1" x14ac:dyDescent="0.25">
      <c r="A13" s="1" t="s">
        <v>53</v>
      </c>
      <c r="B13" s="4" t="s">
        <v>64</v>
      </c>
      <c r="C13" s="19">
        <v>183951</v>
      </c>
      <c r="D13" s="19">
        <v>92453</v>
      </c>
      <c r="E13" s="18">
        <v>98597</v>
      </c>
      <c r="F13" s="9">
        <f t="shared" si="1"/>
        <v>53.599599893449884</v>
      </c>
      <c r="G13" s="9">
        <f t="shared" si="0"/>
        <v>106.64553881431647</v>
      </c>
      <c r="H13" s="18">
        <v>96382.18</v>
      </c>
      <c r="I13" s="9">
        <f t="shared" si="2"/>
        <v>102.29795590844698</v>
      </c>
    </row>
    <row r="14" spans="1:10" ht="12.75" customHeight="1" x14ac:dyDescent="0.25">
      <c r="A14" s="1" t="s">
        <v>54</v>
      </c>
      <c r="B14" s="4" t="s">
        <v>65</v>
      </c>
      <c r="C14" s="19">
        <v>0</v>
      </c>
      <c r="D14" s="19">
        <v>0</v>
      </c>
      <c r="E14" s="18">
        <v>1299.5</v>
      </c>
      <c r="F14" s="9"/>
      <c r="G14" s="9"/>
      <c r="H14" s="18">
        <v>882.69</v>
      </c>
      <c r="I14" s="9">
        <f t="shared" si="2"/>
        <v>147.22042846299379</v>
      </c>
    </row>
    <row r="15" spans="1:10" ht="13.5" customHeight="1" x14ac:dyDescent="0.25">
      <c r="A15" s="1" t="s">
        <v>55</v>
      </c>
      <c r="B15" s="4" t="s">
        <v>63</v>
      </c>
      <c r="C15" s="19">
        <v>56045</v>
      </c>
      <c r="D15" s="19">
        <v>28689</v>
      </c>
      <c r="E15" s="18">
        <v>38553.199999999997</v>
      </c>
      <c r="F15" s="9">
        <f t="shared" si="1"/>
        <v>68.789722544383963</v>
      </c>
      <c r="G15" s="9">
        <f>E15/D15%</f>
        <v>134.38321307818327</v>
      </c>
      <c r="H15" s="18">
        <v>28197.17</v>
      </c>
      <c r="I15" s="9">
        <f t="shared" si="2"/>
        <v>136.72719638176454</v>
      </c>
    </row>
    <row r="16" spans="1:10" ht="15" customHeight="1" x14ac:dyDescent="0.25">
      <c r="A16" s="3" t="s">
        <v>18</v>
      </c>
      <c r="B16" s="2" t="s">
        <v>19</v>
      </c>
      <c r="C16" s="16">
        <f>C17+C18</f>
        <v>2039289</v>
      </c>
      <c r="D16" s="16">
        <f>D17+D18</f>
        <v>791338</v>
      </c>
      <c r="E16" s="16">
        <f>E17+E18</f>
        <v>776766.79999999993</v>
      </c>
      <c r="F16" s="8">
        <f t="shared" si="1"/>
        <v>38.090079434548016</v>
      </c>
      <c r="G16" s="9">
        <f>E16/D16%</f>
        <v>98.158662922796566</v>
      </c>
      <c r="H16" s="16">
        <f>H17+H18</f>
        <v>795363.97</v>
      </c>
      <c r="I16" s="8">
        <f t="shared" si="2"/>
        <v>97.661803815428044</v>
      </c>
    </row>
    <row r="17" spans="1:10" x14ac:dyDescent="0.25">
      <c r="A17" s="1" t="s">
        <v>50</v>
      </c>
      <c r="B17" s="4" t="s">
        <v>49</v>
      </c>
      <c r="C17" s="19">
        <v>319049</v>
      </c>
      <c r="D17" s="19">
        <v>36144</v>
      </c>
      <c r="E17" s="18">
        <v>35531.1</v>
      </c>
      <c r="F17" s="9">
        <f t="shared" si="1"/>
        <v>11.136565229792289</v>
      </c>
      <c r="G17" s="9">
        <f>E17/D17%</f>
        <v>98.304282868525888</v>
      </c>
      <c r="H17" s="18">
        <v>35648.46</v>
      </c>
      <c r="I17" s="9">
        <f t="shared" si="2"/>
        <v>99.670785217650348</v>
      </c>
    </row>
    <row r="18" spans="1:10" x14ac:dyDescent="0.25">
      <c r="A18" s="1" t="s">
        <v>52</v>
      </c>
      <c r="B18" s="4" t="s">
        <v>51</v>
      </c>
      <c r="C18" s="19">
        <v>1720240</v>
      </c>
      <c r="D18" s="19">
        <v>755194</v>
      </c>
      <c r="E18" s="19">
        <v>741235.7</v>
      </c>
      <c r="F18" s="9">
        <f t="shared" si="1"/>
        <v>43.089086406547921</v>
      </c>
      <c r="G18" s="9">
        <f>E18/D18%</f>
        <v>98.151693472140934</v>
      </c>
      <c r="H18" s="19">
        <v>759715.51</v>
      </c>
      <c r="I18" s="9">
        <f t="shared" si="2"/>
        <v>97.567535510759811</v>
      </c>
    </row>
    <row r="19" spans="1:10" x14ac:dyDescent="0.25">
      <c r="A19" s="1" t="s">
        <v>20</v>
      </c>
      <c r="B19" s="4" t="s">
        <v>56</v>
      </c>
      <c r="C19" s="19">
        <v>87015</v>
      </c>
      <c r="D19" s="19">
        <v>40317</v>
      </c>
      <c r="E19" s="18">
        <v>39639.800000000003</v>
      </c>
      <c r="F19" s="9">
        <f t="shared" si="1"/>
        <v>45.555134172269156</v>
      </c>
      <c r="G19" s="9">
        <f>E19/D19%</f>
        <v>98.320311531115905</v>
      </c>
      <c r="H19" s="18">
        <v>43741.440000000002</v>
      </c>
      <c r="I19" s="9">
        <f t="shared" si="2"/>
        <v>90.62298817780119</v>
      </c>
    </row>
    <row r="20" spans="1:10" x14ac:dyDescent="0.25">
      <c r="A20" s="1" t="s">
        <v>21</v>
      </c>
      <c r="B20" s="4" t="s">
        <v>57</v>
      </c>
      <c r="C20" s="19">
        <v>0</v>
      </c>
      <c r="D20" s="19">
        <v>0</v>
      </c>
      <c r="E20" s="18">
        <v>21.8</v>
      </c>
      <c r="F20" s="9"/>
      <c r="G20" s="9"/>
      <c r="H20" s="18">
        <v>1.03</v>
      </c>
      <c r="I20" s="9">
        <f t="shared" si="2"/>
        <v>2116.5048543689322</v>
      </c>
    </row>
    <row r="21" spans="1:10" s="14" customFormat="1" x14ac:dyDescent="0.25">
      <c r="A21" s="3"/>
      <c r="B21" s="11" t="s">
        <v>22</v>
      </c>
      <c r="C21" s="17">
        <f>SUM(C22:C32)-C28-C22</f>
        <v>1957886</v>
      </c>
      <c r="D21" s="17">
        <f>SUM(D22:D32)-D28-D22</f>
        <v>1011664.4000000001</v>
      </c>
      <c r="E21" s="12">
        <f>SUM(E22:E32)-E28-E22</f>
        <v>867192.20000000007</v>
      </c>
      <c r="F21" s="13">
        <f t="shared" si="1"/>
        <v>44.292272379495031</v>
      </c>
      <c r="G21" s="13">
        <f>E21/D21%</f>
        <v>85.719355153744644</v>
      </c>
      <c r="H21" s="17">
        <f>SUM(H22:H32)-H28-H22</f>
        <v>790321.08999999985</v>
      </c>
      <c r="I21" s="13">
        <f t="shared" si="2"/>
        <v>109.72656695774123</v>
      </c>
      <c r="J21" s="22"/>
    </row>
    <row r="22" spans="1:10" s="14" customFormat="1" ht="27" customHeight="1" x14ac:dyDescent="0.25">
      <c r="A22" s="3"/>
      <c r="B22" s="4" t="s">
        <v>72</v>
      </c>
      <c r="C22" s="26">
        <f>C23+C24+C25</f>
        <v>1134744</v>
      </c>
      <c r="D22" s="26">
        <f t="shared" ref="D22:E22" si="5">D23+D24+D25</f>
        <v>550352.5</v>
      </c>
      <c r="E22" s="27">
        <f t="shared" si="5"/>
        <v>425355.4</v>
      </c>
      <c r="F22" s="9">
        <f t="shared" ref="F22" si="6">E22/C22%</f>
        <v>37.48470139520456</v>
      </c>
      <c r="G22" s="9">
        <f>E22/D22%</f>
        <v>77.287810993863033</v>
      </c>
      <c r="H22" s="26">
        <f t="shared" ref="H22" si="7">H23+H24+H25</f>
        <v>499771.08</v>
      </c>
      <c r="I22" s="9">
        <f t="shared" si="2"/>
        <v>85.110046783819513</v>
      </c>
    </row>
    <row r="23" spans="1:10" s="10" customFormat="1" hidden="1" x14ac:dyDescent="0.25">
      <c r="A23" s="1" t="s">
        <v>23</v>
      </c>
      <c r="B23" s="23" t="s">
        <v>58</v>
      </c>
      <c r="C23" s="19">
        <v>171138</v>
      </c>
      <c r="D23" s="19">
        <v>79818</v>
      </c>
      <c r="E23" s="18">
        <v>54907</v>
      </c>
      <c r="F23" s="9">
        <f t="shared" si="1"/>
        <v>32.083464806179805</v>
      </c>
      <c r="G23" s="9">
        <f>E23/D23%</f>
        <v>68.790247813776347</v>
      </c>
      <c r="H23" s="18">
        <v>92411.45</v>
      </c>
      <c r="I23" s="9">
        <f t="shared" si="2"/>
        <v>59.415797501283663</v>
      </c>
    </row>
    <row r="24" spans="1:10" s="10" customFormat="1" hidden="1" x14ac:dyDescent="0.25">
      <c r="A24" s="1" t="s">
        <v>23</v>
      </c>
      <c r="B24" s="23" t="s">
        <v>59</v>
      </c>
      <c r="C24" s="19">
        <v>871500</v>
      </c>
      <c r="D24" s="19">
        <v>435750</v>
      </c>
      <c r="E24" s="18">
        <v>353362.5</v>
      </c>
      <c r="F24" s="9">
        <f t="shared" si="1"/>
        <v>40.54647160068847</v>
      </c>
      <c r="G24" s="9">
        <f>E24/D24%</f>
        <v>81.09294320137694</v>
      </c>
      <c r="H24" s="18">
        <v>406158.53</v>
      </c>
      <c r="I24" s="9">
        <f t="shared" si="2"/>
        <v>87.001127367680795</v>
      </c>
    </row>
    <row r="25" spans="1:10" s="10" customFormat="1" ht="24" hidden="1" x14ac:dyDescent="0.25">
      <c r="A25" s="1" t="s">
        <v>23</v>
      </c>
      <c r="B25" s="23" t="s">
        <v>62</v>
      </c>
      <c r="C25" s="19">
        <v>92106</v>
      </c>
      <c r="D25" s="19">
        <v>34784.5</v>
      </c>
      <c r="E25" s="18">
        <v>17085.900000000001</v>
      </c>
      <c r="F25" s="9">
        <f t="shared" ref="F25:F28" si="8">E25/C25%</f>
        <v>18.55025731222722</v>
      </c>
      <c r="G25" s="9">
        <f t="shared" ref="G25:G28" si="9">E25/D25%</f>
        <v>49.119291638517154</v>
      </c>
      <c r="H25" s="18">
        <v>1201.0999999999999</v>
      </c>
      <c r="I25" s="9">
        <f t="shared" si="2"/>
        <v>1422.5210223961371</v>
      </c>
    </row>
    <row r="26" spans="1:10" s="10" customFormat="1" x14ac:dyDescent="0.25">
      <c r="A26" s="1" t="s">
        <v>24</v>
      </c>
      <c r="B26" s="23" t="s">
        <v>25</v>
      </c>
      <c r="C26" s="19">
        <v>5067</v>
      </c>
      <c r="D26" s="19">
        <v>2533.5</v>
      </c>
      <c r="E26" s="18">
        <v>1761.3</v>
      </c>
      <c r="F26" s="9">
        <f t="shared" si="8"/>
        <v>34.760213143872114</v>
      </c>
      <c r="G26" s="9">
        <f t="shared" si="9"/>
        <v>69.520426287744229</v>
      </c>
      <c r="H26" s="18">
        <v>4404.93</v>
      </c>
      <c r="I26" s="9">
        <f t="shared" si="2"/>
        <v>39.984744365971757</v>
      </c>
    </row>
    <row r="27" spans="1:10" s="10" customFormat="1" ht="24" x14ac:dyDescent="0.25">
      <c r="A27" s="1" t="s">
        <v>26</v>
      </c>
      <c r="B27" s="23" t="s">
        <v>27</v>
      </c>
      <c r="C27" s="19">
        <v>9578</v>
      </c>
      <c r="D27" s="19">
        <v>5369.8</v>
      </c>
      <c r="E27" s="18">
        <v>7214.2</v>
      </c>
      <c r="F27" s="9">
        <f t="shared" si="8"/>
        <v>75.320526205888498</v>
      </c>
      <c r="G27" s="9">
        <f t="shared" si="9"/>
        <v>134.34764795709336</v>
      </c>
      <c r="H27" s="18">
        <v>7900.22</v>
      </c>
      <c r="I27" s="9">
        <f t="shared" si="2"/>
        <v>91.316444352182586</v>
      </c>
    </row>
    <row r="28" spans="1:10" s="10" customFormat="1" ht="24" x14ac:dyDescent="0.25">
      <c r="A28" s="1"/>
      <c r="B28" s="23" t="s">
        <v>73</v>
      </c>
      <c r="C28" s="19">
        <f>C29+C30</f>
        <v>382778</v>
      </c>
      <c r="D28" s="19">
        <f t="shared" ref="D28:E28" si="10">D29+D30</f>
        <v>252004.6</v>
      </c>
      <c r="E28" s="5">
        <f t="shared" si="10"/>
        <v>234158.6</v>
      </c>
      <c r="F28" s="9">
        <f t="shared" si="8"/>
        <v>61.173473919608753</v>
      </c>
      <c r="G28" s="9">
        <f t="shared" si="9"/>
        <v>92.918383235861555</v>
      </c>
      <c r="H28" s="19">
        <f t="shared" ref="H28" si="11">H29+H30</f>
        <v>88990.17</v>
      </c>
      <c r="I28" s="9">
        <f t="shared" si="2"/>
        <v>263.12861296927514</v>
      </c>
    </row>
    <row r="29" spans="1:10" s="10" customFormat="1" hidden="1" x14ac:dyDescent="0.25">
      <c r="A29" s="1" t="s">
        <v>28</v>
      </c>
      <c r="B29" s="23" t="s">
        <v>60</v>
      </c>
      <c r="C29" s="19">
        <v>315700</v>
      </c>
      <c r="D29" s="19">
        <v>218854.6</v>
      </c>
      <c r="E29" s="18">
        <v>194167.7</v>
      </c>
      <c r="F29" s="9">
        <f t="shared" si="1"/>
        <v>61.503864428254673</v>
      </c>
      <c r="G29" s="9">
        <f>E29/D29%</f>
        <v>88.719953795807811</v>
      </c>
      <c r="H29" s="18">
        <v>50518.04</v>
      </c>
      <c r="I29" s="9">
        <f t="shared" si="2"/>
        <v>384.35319343347447</v>
      </c>
    </row>
    <row r="30" spans="1:10" s="10" customFormat="1" hidden="1" x14ac:dyDescent="0.25">
      <c r="A30" s="1" t="s">
        <v>28</v>
      </c>
      <c r="B30" s="23" t="s">
        <v>61</v>
      </c>
      <c r="C30" s="19">
        <v>67078</v>
      </c>
      <c r="D30" s="19">
        <v>33150</v>
      </c>
      <c r="E30" s="18">
        <v>39990.9</v>
      </c>
      <c r="F30" s="9">
        <f t="shared" si="1"/>
        <v>59.618503831360513</v>
      </c>
      <c r="G30" s="9">
        <f>E30/D30%</f>
        <v>120.63619909502263</v>
      </c>
      <c r="H30" s="18">
        <v>38472.129999999997</v>
      </c>
      <c r="I30" s="9">
        <f t="shared" si="2"/>
        <v>103.94771487827683</v>
      </c>
    </row>
    <row r="31" spans="1:10" s="10" customFormat="1" x14ac:dyDescent="0.25">
      <c r="A31" s="1" t="s">
        <v>29</v>
      </c>
      <c r="B31" s="4" t="s">
        <v>30</v>
      </c>
      <c r="C31" s="19">
        <v>300803</v>
      </c>
      <c r="D31" s="19">
        <v>146112.29999999999</v>
      </c>
      <c r="E31" s="18">
        <v>139476.1</v>
      </c>
      <c r="F31" s="9">
        <f t="shared" si="1"/>
        <v>46.367921862481424</v>
      </c>
      <c r="G31" s="9">
        <f>E31/D31%</f>
        <v>95.458151024930842</v>
      </c>
      <c r="H31" s="18">
        <v>179017.3</v>
      </c>
      <c r="I31" s="9">
        <f t="shared" si="2"/>
        <v>77.91207888846499</v>
      </c>
    </row>
    <row r="32" spans="1:10" s="10" customFormat="1" x14ac:dyDescent="0.25">
      <c r="A32" s="1" t="s">
        <v>31</v>
      </c>
      <c r="B32" s="15" t="s">
        <v>32</v>
      </c>
      <c r="C32" s="18">
        <v>124916</v>
      </c>
      <c r="D32" s="18">
        <v>55291.7</v>
      </c>
      <c r="E32" s="18">
        <v>59226.6</v>
      </c>
      <c r="F32" s="9">
        <f t="shared" si="1"/>
        <v>47.413141631176146</v>
      </c>
      <c r="G32" s="9">
        <f>E32/D32%</f>
        <v>107.11661967347723</v>
      </c>
      <c r="H32" s="18">
        <v>10237.39</v>
      </c>
      <c r="I32" s="9">
        <f t="shared" si="2"/>
        <v>578.53222354525917</v>
      </c>
    </row>
    <row r="33" spans="1:9" x14ac:dyDescent="0.25">
      <c r="A33" s="3" t="s">
        <v>33</v>
      </c>
      <c r="B33" s="2" t="s">
        <v>34</v>
      </c>
      <c r="C33" s="20">
        <f>C34</f>
        <v>6327127.1699999999</v>
      </c>
      <c r="D33" s="20">
        <v>3490839</v>
      </c>
      <c r="E33" s="20">
        <v>3066893.4</v>
      </c>
      <c r="F33" s="8">
        <f t="shared" si="1"/>
        <v>48.472131468158871</v>
      </c>
      <c r="G33" s="8">
        <f>E33/D33%</f>
        <v>87.855481160832682</v>
      </c>
      <c r="H33" s="20">
        <v>2146045.7000000002</v>
      </c>
      <c r="I33" s="8">
        <f t="shared" si="2"/>
        <v>142.90904429481625</v>
      </c>
    </row>
    <row r="34" spans="1:9" ht="24" x14ac:dyDescent="0.25">
      <c r="A34" s="3" t="s">
        <v>35</v>
      </c>
      <c r="B34" s="2" t="s">
        <v>36</v>
      </c>
      <c r="C34" s="20">
        <f>C35+C36+C37</f>
        <v>6327127.1699999999</v>
      </c>
      <c r="D34" s="20">
        <f>D35+D36+D37</f>
        <v>3490839.05</v>
      </c>
      <c r="E34" s="20">
        <f>E35+E36+E37</f>
        <v>3062748.5399999996</v>
      </c>
      <c r="F34" s="8">
        <f t="shared" si="1"/>
        <v>48.406622116305584</v>
      </c>
      <c r="G34" s="8">
        <f t="shared" ref="G34:G37" si="12">E34/D34%</f>
        <v>87.736744551428103</v>
      </c>
      <c r="H34" s="20">
        <v>2156079.91</v>
      </c>
      <c r="I34" s="8">
        <f t="shared" si="2"/>
        <v>142.05171736886132</v>
      </c>
    </row>
    <row r="35" spans="1:9" ht="24" x14ac:dyDescent="0.25">
      <c r="A35" s="1" t="s">
        <v>37</v>
      </c>
      <c r="B35" s="4" t="s">
        <v>38</v>
      </c>
      <c r="C35" s="18">
        <v>2157223.17</v>
      </c>
      <c r="D35" s="18">
        <v>873538.46</v>
      </c>
      <c r="E35" s="18">
        <v>556867.80000000005</v>
      </c>
      <c r="F35" s="9">
        <f t="shared" si="1"/>
        <v>25.814102488061078</v>
      </c>
      <c r="G35" s="9">
        <f t="shared" si="12"/>
        <v>63.748515434569427</v>
      </c>
      <c r="H35" s="18">
        <v>107715.74</v>
      </c>
      <c r="I35" s="9">
        <f t="shared" si="2"/>
        <v>516.97904131745281</v>
      </c>
    </row>
    <row r="36" spans="1:9" x14ac:dyDescent="0.25">
      <c r="A36" s="1" t="s">
        <v>39</v>
      </c>
      <c r="B36" s="4" t="s">
        <v>40</v>
      </c>
      <c r="C36" s="18">
        <v>4068611</v>
      </c>
      <c r="D36" s="18">
        <v>2561000.59</v>
      </c>
      <c r="E36" s="18">
        <v>2489708.84</v>
      </c>
      <c r="F36" s="9">
        <f t="shared" si="1"/>
        <v>61.193091204836243</v>
      </c>
      <c r="G36" s="9">
        <f t="shared" si="12"/>
        <v>97.216254057950053</v>
      </c>
      <c r="H36" s="18">
        <v>2040364.17</v>
      </c>
      <c r="I36" s="9">
        <f t="shared" si="2"/>
        <v>122.02276812182993</v>
      </c>
    </row>
    <row r="37" spans="1:9" x14ac:dyDescent="0.25">
      <c r="A37" s="1" t="s">
        <v>41</v>
      </c>
      <c r="B37" s="4" t="s">
        <v>42</v>
      </c>
      <c r="C37" s="18">
        <v>101293</v>
      </c>
      <c r="D37" s="18">
        <v>56300</v>
      </c>
      <c r="E37" s="18">
        <v>16171.9</v>
      </c>
      <c r="F37" s="9">
        <f t="shared" si="1"/>
        <v>15.965466517923252</v>
      </c>
      <c r="G37" s="9">
        <f t="shared" si="12"/>
        <v>28.724511545293073</v>
      </c>
      <c r="H37" s="18">
        <v>8000</v>
      </c>
      <c r="I37" s="9">
        <f t="shared" si="2"/>
        <v>202.14875000000001</v>
      </c>
    </row>
    <row r="38" spans="1:9" x14ac:dyDescent="0.25">
      <c r="A38" s="3" t="s">
        <v>43</v>
      </c>
      <c r="B38" s="2" t="s">
        <v>44</v>
      </c>
      <c r="C38" s="20">
        <v>0</v>
      </c>
      <c r="D38" s="20"/>
      <c r="E38" s="20">
        <v>0</v>
      </c>
      <c r="F38" s="8">
        <v>0</v>
      </c>
      <c r="G38" s="8">
        <v>0</v>
      </c>
      <c r="H38" s="20">
        <v>560</v>
      </c>
      <c r="I38" s="8">
        <f t="shared" si="2"/>
        <v>0</v>
      </c>
    </row>
    <row r="39" spans="1:9" ht="72" x14ac:dyDescent="0.25">
      <c r="A39" s="3" t="s">
        <v>45</v>
      </c>
      <c r="B39" s="2" t="s">
        <v>46</v>
      </c>
      <c r="C39" s="20">
        <v>0</v>
      </c>
      <c r="D39" s="20"/>
      <c r="E39" s="20">
        <v>7591.01</v>
      </c>
      <c r="F39" s="8"/>
      <c r="G39" s="8"/>
      <c r="H39" s="20">
        <v>1294.25</v>
      </c>
      <c r="I39" s="8">
        <f t="shared" si="2"/>
        <v>586.5180606528877</v>
      </c>
    </row>
    <row r="40" spans="1:9" ht="36" x14ac:dyDescent="0.25">
      <c r="A40" s="3" t="s">
        <v>47</v>
      </c>
      <c r="B40" s="2" t="s">
        <v>48</v>
      </c>
      <c r="C40" s="20">
        <v>0</v>
      </c>
      <c r="D40" s="20"/>
      <c r="E40" s="20">
        <v>-3446.2</v>
      </c>
      <c r="F40" s="8"/>
      <c r="G40" s="8"/>
      <c r="H40" s="20">
        <v>-11888.46</v>
      </c>
      <c r="I40" s="8">
        <f t="shared" si="2"/>
        <v>28.987774699162046</v>
      </c>
    </row>
    <row r="42" spans="1:9" x14ac:dyDescent="0.25">
      <c r="A42" s="6"/>
      <c r="C42" s="7"/>
      <c r="D42" s="7"/>
      <c r="E42" s="7"/>
      <c r="F42" s="7"/>
      <c r="G42" s="7"/>
    </row>
    <row r="43" spans="1:9" x14ac:dyDescent="0.25">
      <c r="C43" s="7"/>
      <c r="D43" s="7"/>
      <c r="E43" s="7"/>
      <c r="F43" s="7"/>
      <c r="G43" s="7"/>
    </row>
    <row r="44" spans="1:9" x14ac:dyDescent="0.25">
      <c r="C44" s="7"/>
      <c r="D44" s="7"/>
      <c r="E44" s="7"/>
      <c r="F44" s="7"/>
      <c r="G44" s="7"/>
    </row>
    <row r="45" spans="1:9" x14ac:dyDescent="0.25">
      <c r="C45" s="7"/>
      <c r="D45" s="7"/>
      <c r="E45" s="7"/>
      <c r="F45" s="7"/>
      <c r="G45" s="7"/>
    </row>
  </sheetData>
  <mergeCells count="1">
    <mergeCell ref="A1:I1"/>
  </mergeCells>
  <pageMargins left="0.39370078740157483" right="0.35433070866141736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Nosenko</cp:lastModifiedBy>
  <cp:lastPrinted>2019-08-15T09:53:49Z</cp:lastPrinted>
  <dcterms:created xsi:type="dcterms:W3CDTF">2017-12-11T14:03:53Z</dcterms:created>
  <dcterms:modified xsi:type="dcterms:W3CDTF">2019-08-15T09:54:45Z</dcterms:modified>
</cp:coreProperties>
</file>