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3" l="1"/>
  <c r="F6" i="3"/>
  <c r="H7" i="3" l="1"/>
  <c r="H9" i="3"/>
  <c r="H11" i="3"/>
  <c r="H17" i="3"/>
  <c r="H26" i="3"/>
  <c r="H35" i="3"/>
  <c r="H34" i="3" s="1"/>
  <c r="H6" i="3" l="1"/>
  <c r="H5" i="3" s="1"/>
  <c r="H4" i="3" s="1"/>
  <c r="I8" i="3" l="1"/>
  <c r="I10" i="3"/>
  <c r="I12" i="3"/>
  <c r="I13" i="3"/>
  <c r="I14" i="3"/>
  <c r="I15" i="3"/>
  <c r="I18" i="3"/>
  <c r="I19" i="3"/>
  <c r="I20" i="3"/>
  <c r="I21" i="3"/>
  <c r="I22" i="3"/>
  <c r="I23" i="3"/>
  <c r="I24" i="3"/>
  <c r="I27" i="3"/>
  <c r="I28" i="3"/>
  <c r="I29" i="3"/>
  <c r="I30" i="3"/>
  <c r="I32" i="3"/>
  <c r="I33" i="3"/>
  <c r="I38" i="3"/>
  <c r="I39" i="3"/>
  <c r="I42" i="3"/>
  <c r="I43" i="3"/>
  <c r="G8" i="3"/>
  <c r="G10" i="3"/>
  <c r="G12" i="3"/>
  <c r="G13" i="3"/>
  <c r="G15" i="3"/>
  <c r="G16" i="3"/>
  <c r="G18" i="3"/>
  <c r="G19" i="3"/>
  <c r="G20" i="3"/>
  <c r="G21" i="3"/>
  <c r="G22" i="3"/>
  <c r="G23" i="3"/>
  <c r="G24" i="3"/>
  <c r="G25" i="3"/>
  <c r="G27" i="3"/>
  <c r="G28" i="3"/>
  <c r="G29" i="3"/>
  <c r="G30" i="3"/>
  <c r="G32" i="3"/>
  <c r="G33" i="3"/>
  <c r="G37" i="3"/>
  <c r="G38" i="3"/>
  <c r="G39" i="3"/>
  <c r="F8" i="3" l="1"/>
  <c r="F10" i="3"/>
  <c r="F12" i="3"/>
  <c r="F15" i="3"/>
  <c r="F16" i="3"/>
  <c r="F18" i="3"/>
  <c r="F19" i="3"/>
  <c r="F20" i="3"/>
  <c r="F21" i="3"/>
  <c r="F22" i="3"/>
  <c r="F23" i="3"/>
  <c r="F24" i="3"/>
  <c r="F27" i="3"/>
  <c r="F28" i="3"/>
  <c r="F29" i="3"/>
  <c r="F30" i="3"/>
  <c r="F32" i="3"/>
  <c r="F33" i="3"/>
  <c r="F37" i="3"/>
  <c r="F38" i="3"/>
  <c r="F39" i="3"/>
  <c r="C11" i="3" l="1"/>
  <c r="D11" i="3"/>
  <c r="E11" i="3"/>
  <c r="I11" i="3" l="1"/>
  <c r="G11" i="3"/>
  <c r="F11" i="3"/>
  <c r="C7" i="3"/>
  <c r="I37" i="3" l="1"/>
  <c r="D35" i="3" l="1"/>
  <c r="D34" i="3" s="1"/>
  <c r="D26" i="3"/>
  <c r="D17" i="3"/>
  <c r="D9" i="3"/>
  <c r="D7" i="3"/>
  <c r="D6" i="3" l="1"/>
  <c r="D5" i="3" l="1"/>
  <c r="D4" i="3" l="1"/>
  <c r="E9" i="3" l="1"/>
  <c r="E35" i="3"/>
  <c r="I35" i="3" l="1"/>
  <c r="G35" i="3"/>
  <c r="I9" i="3"/>
  <c r="G9" i="3"/>
  <c r="E34" i="3"/>
  <c r="C35" i="3"/>
  <c r="F35" i="3" s="1"/>
  <c r="G34" i="3" l="1"/>
  <c r="I34" i="3"/>
  <c r="E26" i="3"/>
  <c r="E17" i="3"/>
  <c r="E7" i="3"/>
  <c r="C34" i="3"/>
  <c r="F34" i="3" s="1"/>
  <c r="C26" i="3"/>
  <c r="C17" i="3"/>
  <c r="C9" i="3"/>
  <c r="F9" i="3" s="1"/>
  <c r="I7" i="3" l="1"/>
  <c r="G7" i="3"/>
  <c r="F7" i="3"/>
  <c r="G17" i="3"/>
  <c r="I17" i="3"/>
  <c r="F17" i="3"/>
  <c r="I26" i="3"/>
  <c r="G26" i="3"/>
  <c r="F26" i="3"/>
  <c r="E6" i="3"/>
  <c r="C6" i="3"/>
  <c r="I6" i="3" l="1"/>
  <c r="G6" i="3"/>
  <c r="E5" i="3"/>
  <c r="C5" i="3"/>
  <c r="G5" i="3" l="1"/>
  <c r="F5" i="3"/>
  <c r="E4" i="3"/>
  <c r="C4" i="3"/>
  <c r="I4" i="3" l="1"/>
  <c r="G4" i="3"/>
  <c r="F4" i="3"/>
</calcChain>
</file>

<file path=xl/sharedStrings.xml><?xml version="1.0" encoding="utf-8"?>
<sst xmlns="http://schemas.openxmlformats.org/spreadsheetml/2006/main" count="87" uniqueCount="87">
  <si>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</si>
  <si>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</si>
  <si>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</si>
  <si>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</si>
  <si>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</si>
  <si>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</si>
  <si>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</si>
  <si>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</si>
  <si>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</si>
  <si>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</si>
  <si>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</si>
  <si>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</si>
  <si>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</si>
  <si>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</si>
  <si>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</si>
  <si>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</si>
  <si>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</si>
  <si>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</si>
  <si>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</si>
  <si>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</si>
  <si>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</si>
  <si>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</si>
  <si>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</si>
  <si>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</si>
  <si>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</si>
  <si>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</si>
  <si>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</si>
  <si>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</si>
  <si>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</si>
  <si>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</si>
  <si>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</si>
  <si>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</si>
  <si>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</si>
  <si>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</si>
  <si>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</si>
  <si>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</si>
  <si>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</si>
  <si>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</si>
  <si>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</si>
  <si>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</si>
  <si>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</si>
  <si>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</si>
  <si>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</si>
  <si>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</si>
  <si>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</si>
  <si>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</si>
  <si>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</si>
  <si>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</si>
  <si>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</si>
  <si>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</si>
  <si>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</si>
  <si>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</si>
  <si>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</si>
  <si>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</si>
  <si>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</si>
  <si>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</si>
  <si>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</si>
  <si>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</si>
  <si>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</si>
  <si>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</si>
  <si>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</si>
  <si>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</si>
  <si>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</si>
  <si>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</si>
  <si>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</si>
  <si>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</si>
  <si>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</si>
  <si>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</si>
  <si>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</si>
  <si>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
</t>
  </si>
  <si>
    <t>2 02 10000 00 0000 150</t>
  </si>
  <si>
    <t>2 02 20000 00 0000 150</t>
  </si>
  <si>
    <t>2 02 30000 00 0000 150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</si>
  <si>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
тыс. руб.</t>
    </r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</si>
  <si>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</si>
  <si>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</si>
  <si>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</si>
  <si>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1 05 02000 02 0000 110</t>
  </si>
  <si>
    <t>1 05 03000 01 0000 110</t>
  </si>
  <si>
    <t>1 05 04 000 02 0000 110</t>
  </si>
  <si>
    <t>1 05 07 000 01 0000 110</t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</si>
  <si>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01.07.2023</t>
    </r>
    <r>
      <rPr>
        <b/>
        <sz val="11"/>
        <rFont val="Times New Roman"/>
        <family val="1"/>
        <charset val="204"/>
      </rPr>
      <t>)</t>
    </r>
  </si>
  <si>
    <r>
      <t xml:space="preserve">План на 1 полугодие </t>
    </r>
    <r>
      <rPr>
        <i/>
        <sz val="9"/>
        <color rgb="FF000000"/>
        <rFont val="Times New Roman"/>
        <family val="1"/>
        <charset val="204"/>
      </rPr>
      <t>2023 года</t>
    </r>
    <r>
      <rPr>
        <sz val="9"/>
        <color rgb="FF000000"/>
        <rFont val="Times New Roman"/>
        <family val="1"/>
        <charset val="204"/>
      </rPr>
      <t>, тыс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</si>
  <si>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</si>
  <si>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</si>
  <si>
    <r>
      <t xml:space="preserve">% исполнение плана за 1 полугодие </t>
    </r>
    <r>
      <rPr>
        <i/>
        <sz val="9"/>
        <color theme="0" tint="-0.499984740745262"/>
        <rFont val="Times New Roman"/>
        <family val="1"/>
        <charset val="204"/>
      </rPr>
      <t>2023 года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</si>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</sst>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M15" sqref="M15"/>
    </sheetView>
  </sheetViews>
  <sheetFormatPr defaultRowHeight="15" x14ac:dyDescent="0.25"/>
  <cols>
    <col min="1" max="1" width="20.5703125" customWidth="1"/>
    <col min="2" max="2" width="54.28515625" customWidth="1"/>
    <col min="3" max="4" width="16.5703125" style="11" customWidth="1"/>
    <col min="5" max="7" width="15.42578125" style="11" customWidth="1"/>
    <col min="8" max="8" width="15.42578125" customWidth="1"/>
    <col min="9" max="9" width="15.42578125" style="11" customWidth="1"/>
  </cols>
  <sheetData>
    <row r="1" spans="1:9" ht="28.15" customHeight="1" x14ac:dyDescent="0.25">
      <c r="A1" s="23" t="s">
        <v>81</v>
      </c>
      <c r="B1" s="23"/>
      <c r="C1" s="23"/>
      <c r="D1" s="23"/>
      <c r="E1" s="23"/>
      <c r="F1" s="23"/>
      <c r="G1" s="23"/>
      <c r="H1" s="23"/>
      <c r="I1" s="23"/>
    </row>
    <row r="3" spans="1:9" ht="60" x14ac:dyDescent="0.25">
      <c r="A3" s="1" t="s">
        <v>0</v>
      </c>
      <c r="B3" s="1" t="s">
        <v>1</v>
      </c>
      <c r="C3" s="9" t="s">
        <v>73</v>
      </c>
      <c r="D3" s="9" t="s">
        <v>82</v>
      </c>
      <c r="E3" s="9" t="s">
        <v>83</v>
      </c>
      <c r="F3" s="9" t="s">
        <v>84</v>
      </c>
      <c r="G3" s="9" t="s">
        <v>85</v>
      </c>
      <c r="H3" s="9" t="s">
        <v>86</v>
      </c>
      <c r="I3" s="9" t="s">
        <v>2</v>
      </c>
    </row>
    <row r="4" spans="1:9" x14ac:dyDescent="0.25">
      <c r="A4" s="1"/>
      <c r="B4" s="2" t="s">
        <v>3</v>
      </c>
      <c r="C4" s="12">
        <f>C5+C34</f>
        <v>22979060.577330001</v>
      </c>
      <c r="D4" s="12">
        <f>D5+D34</f>
        <v>10017510.268210001</v>
      </c>
      <c r="E4" s="12">
        <f>E5+E34</f>
        <v>10080537.479650002</v>
      </c>
      <c r="F4" s="13">
        <f>E4/C4%</f>
        <v>43.868362006038481</v>
      </c>
      <c r="G4" s="13">
        <f>E4/D4%</f>
        <v>100.62917042011939</v>
      </c>
      <c r="H4" s="12">
        <f>H5+H34</f>
        <v>9308592.3997699991</v>
      </c>
      <c r="I4" s="13">
        <f>E4/H4%</f>
        <v>108.29282287512208</v>
      </c>
    </row>
    <row r="5" spans="1:9" x14ac:dyDescent="0.25">
      <c r="A5" s="3" t="s">
        <v>4</v>
      </c>
      <c r="B5" s="2" t="s">
        <v>5</v>
      </c>
      <c r="C5" s="12">
        <f>C6+C26</f>
        <v>11294438</v>
      </c>
      <c r="D5" s="12">
        <f>D6+D26</f>
        <v>4906822.6243799999</v>
      </c>
      <c r="E5" s="12">
        <f>E6+E26</f>
        <v>5012298.6615200005</v>
      </c>
      <c r="F5" s="13">
        <f t="shared" ref="F5:F39" si="0">E5/C5%</f>
        <v>44.378468955427444</v>
      </c>
      <c r="G5" s="13">
        <f t="shared" ref="G5:G43" si="1">E5/D5%</f>
        <v>102.14957917198664</v>
      </c>
      <c r="H5" s="12">
        <f>H6+H26</f>
        <v>4613396.0829800004</v>
      </c>
      <c r="I5" s="13">
        <f>E5/H5%</f>
        <v>108.64661458424639</v>
      </c>
    </row>
    <row r="6" spans="1:9" x14ac:dyDescent="0.25">
      <c r="A6" s="3"/>
      <c r="B6" s="8" t="s">
        <v>6</v>
      </c>
      <c r="C6" s="14">
        <f>C7+C9+C11+C17+C20+C24+C25</f>
        <v>9799545</v>
      </c>
      <c r="D6" s="14">
        <f>D7+D9+D11+D17+D20+D24+D25</f>
        <v>3989934.6344699999</v>
      </c>
      <c r="E6" s="14">
        <f>E7+E9+E11+E17+E20+E24+E25</f>
        <v>4076109.90277</v>
      </c>
      <c r="F6" s="15">
        <f>E6/C6%</f>
        <v>41.594889382823389</v>
      </c>
      <c r="G6" s="15">
        <f t="shared" si="1"/>
        <v>102.15981654324639</v>
      </c>
      <c r="H6" s="14">
        <f>H7+H9+H11+H17+H20+H24+H25</f>
        <v>3797862.1749700005</v>
      </c>
      <c r="I6" s="15">
        <f t="shared" ref="I5:I43" si="2">E6/H6%</f>
        <v>107.32643037005937</v>
      </c>
    </row>
    <row r="7" spans="1:9" x14ac:dyDescent="0.25">
      <c r="A7" s="3" t="s">
        <v>7</v>
      </c>
      <c r="B7" s="2" t="s">
        <v>8</v>
      </c>
      <c r="C7" s="12">
        <f>C8</f>
        <v>3736324</v>
      </c>
      <c r="D7" s="12">
        <f>D8</f>
        <v>1490143.9069399999</v>
      </c>
      <c r="E7" s="12">
        <f>E8</f>
        <v>1584066.5609899999</v>
      </c>
      <c r="F7" s="13">
        <f t="shared" si="0"/>
        <v>42.396391774107386</v>
      </c>
      <c r="G7" s="13">
        <f t="shared" si="1"/>
        <v>106.30292508076414</v>
      </c>
      <c r="H7" s="12">
        <f>H8</f>
        <v>1433413.5275000001</v>
      </c>
      <c r="I7" s="13">
        <f t="shared" si="2"/>
        <v>110.5100887217628</v>
      </c>
    </row>
    <row r="8" spans="1:9" x14ac:dyDescent="0.25">
      <c r="A8" s="1" t="s">
        <v>9</v>
      </c>
      <c r="B8" s="4" t="s">
        <v>10</v>
      </c>
      <c r="C8" s="16">
        <v>3736324</v>
      </c>
      <c r="D8" s="16">
        <v>1490143.9069399999</v>
      </c>
      <c r="E8" s="17">
        <v>1584066.5609899999</v>
      </c>
      <c r="F8" s="18">
        <f t="shared" si="0"/>
        <v>42.396391774107386</v>
      </c>
      <c r="G8" s="18">
        <f t="shared" si="1"/>
        <v>106.30292508076414</v>
      </c>
      <c r="H8" s="17">
        <v>1433413.5275000001</v>
      </c>
      <c r="I8" s="18">
        <f t="shared" si="2"/>
        <v>110.5100887217628</v>
      </c>
    </row>
    <row r="9" spans="1:9" ht="24" x14ac:dyDescent="0.25">
      <c r="A9" s="3" t="s">
        <v>11</v>
      </c>
      <c r="B9" s="2" t="s">
        <v>12</v>
      </c>
      <c r="C9" s="12">
        <f>C10</f>
        <v>29634</v>
      </c>
      <c r="D9" s="12">
        <f>D10</f>
        <v>15723.4341</v>
      </c>
      <c r="E9" s="12">
        <f>E10</f>
        <v>16149.03141</v>
      </c>
      <c r="F9" s="13">
        <f t="shared" si="0"/>
        <v>54.494943004656818</v>
      </c>
      <c r="G9" s="13">
        <f t="shared" si="1"/>
        <v>102.70677071747322</v>
      </c>
      <c r="H9" s="12">
        <f>H10</f>
        <v>15999.293600000001</v>
      </c>
      <c r="I9" s="13">
        <f t="shared" si="2"/>
        <v>100.93590263260121</v>
      </c>
    </row>
    <row r="10" spans="1:9" ht="24" x14ac:dyDescent="0.25">
      <c r="A10" s="1" t="s">
        <v>13</v>
      </c>
      <c r="B10" s="4" t="s">
        <v>14</v>
      </c>
      <c r="C10" s="16">
        <v>29634</v>
      </c>
      <c r="D10" s="16">
        <v>15723.4341</v>
      </c>
      <c r="E10" s="16">
        <v>16149.03141</v>
      </c>
      <c r="F10" s="18">
        <f t="shared" si="0"/>
        <v>54.494943004656818</v>
      </c>
      <c r="G10" s="18">
        <f t="shared" si="1"/>
        <v>102.70677071747322</v>
      </c>
      <c r="H10" s="16">
        <v>15999.293600000001</v>
      </c>
      <c r="I10" s="18">
        <f t="shared" si="2"/>
        <v>100.93590263260121</v>
      </c>
    </row>
    <row r="11" spans="1:9" x14ac:dyDescent="0.25">
      <c r="A11" s="3" t="s">
        <v>15</v>
      </c>
      <c r="B11" s="2" t="s">
        <v>16</v>
      </c>
      <c r="C11" s="12">
        <f>SUM(C12:C16)</f>
        <v>3303016</v>
      </c>
      <c r="D11" s="12">
        <f>SUM(D12:D16)</f>
        <v>1518016.1322999999</v>
      </c>
      <c r="E11" s="12">
        <f>SUM(E12:E16)</f>
        <v>1488620.1773199998</v>
      </c>
      <c r="F11" s="13">
        <f t="shared" si="0"/>
        <v>45.06851245407227</v>
      </c>
      <c r="G11" s="13">
        <f t="shared" si="1"/>
        <v>98.063528156617053</v>
      </c>
      <c r="H11" s="12">
        <f>SUM(H12:H16)</f>
        <v>1359258.5318000002</v>
      </c>
      <c r="I11" s="13">
        <f t="shared" si="2"/>
        <v>109.5170743823614</v>
      </c>
    </row>
    <row r="12" spans="1:9" ht="24" x14ac:dyDescent="0.25">
      <c r="A12" s="1" t="s">
        <v>17</v>
      </c>
      <c r="B12" s="4" t="s">
        <v>18</v>
      </c>
      <c r="C12" s="16">
        <v>3096455</v>
      </c>
      <c r="D12" s="16">
        <v>1458559.4302699999</v>
      </c>
      <c r="E12" s="17">
        <v>1429674.93665</v>
      </c>
      <c r="F12" s="18">
        <f t="shared" si="0"/>
        <v>46.171345511237853</v>
      </c>
      <c r="G12" s="18">
        <f t="shared" si="1"/>
        <v>98.019656037282417</v>
      </c>
      <c r="H12" s="17">
        <v>1250865.0572200001</v>
      </c>
      <c r="I12" s="18">
        <f t="shared" si="2"/>
        <v>114.29489763087621</v>
      </c>
    </row>
    <row r="13" spans="1:9" ht="20.25" customHeight="1" x14ac:dyDescent="0.25">
      <c r="A13" s="1" t="s">
        <v>77</v>
      </c>
      <c r="B13" s="4" t="s">
        <v>67</v>
      </c>
      <c r="C13" s="16">
        <v>0</v>
      </c>
      <c r="D13" s="16">
        <v>-9118.0167999999994</v>
      </c>
      <c r="E13" s="17">
        <v>-8853.3016599999992</v>
      </c>
      <c r="F13" s="18"/>
      <c r="G13" s="18">
        <f t="shared" si="1"/>
        <v>97.096790389769836</v>
      </c>
      <c r="H13" s="17">
        <v>-738.58070999999995</v>
      </c>
      <c r="I13" s="16">
        <f t="shared" si="2"/>
        <v>1198.6911572602539</v>
      </c>
    </row>
    <row r="14" spans="1:9" ht="25.5" customHeight="1" x14ac:dyDescent="0.25">
      <c r="A14" s="1" t="s">
        <v>78</v>
      </c>
      <c r="B14" s="4" t="s">
        <v>68</v>
      </c>
      <c r="C14" s="16">
        <v>0</v>
      </c>
      <c r="D14" s="16">
        <v>46.291400000000003</v>
      </c>
      <c r="E14" s="17">
        <v>109.38545000000001</v>
      </c>
      <c r="F14" s="18"/>
      <c r="G14" s="18"/>
      <c r="H14" s="17">
        <v>163.81966</v>
      </c>
      <c r="I14" s="18">
        <f t="shared" si="2"/>
        <v>66.771869749943335</v>
      </c>
    </row>
    <row r="15" spans="1:9" ht="31.5" customHeight="1" x14ac:dyDescent="0.25">
      <c r="A15" s="1" t="s">
        <v>79</v>
      </c>
      <c r="B15" s="4" t="s">
        <v>69</v>
      </c>
      <c r="C15" s="16">
        <v>205708</v>
      </c>
      <c r="D15" s="16">
        <v>67769.591740000003</v>
      </c>
      <c r="E15" s="17">
        <v>66742.185079999996</v>
      </c>
      <c r="F15" s="18">
        <f t="shared" si="0"/>
        <v>32.445109125556613</v>
      </c>
      <c r="G15" s="18">
        <f t="shared" si="1"/>
        <v>98.48397100584333</v>
      </c>
      <c r="H15" s="17">
        <v>108968.23563</v>
      </c>
      <c r="I15" s="18">
        <f t="shared" si="2"/>
        <v>61.249211473536263</v>
      </c>
    </row>
    <row r="16" spans="1:9" ht="31.5" customHeight="1" x14ac:dyDescent="0.25">
      <c r="A16" s="1" t="s">
        <v>80</v>
      </c>
      <c r="B16" s="4" t="s">
        <v>74</v>
      </c>
      <c r="C16" s="16">
        <v>853</v>
      </c>
      <c r="D16" s="16">
        <v>758.83569</v>
      </c>
      <c r="E16" s="17">
        <v>946.97180000000003</v>
      </c>
      <c r="F16" s="18">
        <f t="shared" si="0"/>
        <v>111.01662368112545</v>
      </c>
      <c r="G16" s="18">
        <f t="shared" si="1"/>
        <v>124.79273345722576</v>
      </c>
      <c r="H16" s="17"/>
      <c r="I16" s="18"/>
    </row>
    <row r="17" spans="1:9" x14ac:dyDescent="0.25">
      <c r="A17" s="3" t="s">
        <v>19</v>
      </c>
      <c r="B17" s="2" t="s">
        <v>20</v>
      </c>
      <c r="C17" s="12">
        <f>C18+C19</f>
        <v>2650884</v>
      </c>
      <c r="D17" s="12">
        <f>D18+D19</f>
        <v>931655.93553999998</v>
      </c>
      <c r="E17" s="12">
        <f>E18+E19</f>
        <v>954437.6852500001</v>
      </c>
      <c r="F17" s="13">
        <f t="shared" si="0"/>
        <v>36.004505864836034</v>
      </c>
      <c r="G17" s="13">
        <f t="shared" si="1"/>
        <v>102.44529647061127</v>
      </c>
      <c r="H17" s="12">
        <f>H18+H19</f>
        <v>949901.7400600001</v>
      </c>
      <c r="I17" s="13">
        <f t="shared" si="2"/>
        <v>100.47751730507551</v>
      </c>
    </row>
    <row r="18" spans="1:9" x14ac:dyDescent="0.25">
      <c r="A18" s="1" t="s">
        <v>64</v>
      </c>
      <c r="B18" s="4" t="s">
        <v>63</v>
      </c>
      <c r="C18" s="16">
        <v>539700</v>
      </c>
      <c r="D18" s="16">
        <v>42929.089740000003</v>
      </c>
      <c r="E18" s="17">
        <v>39735.511319999998</v>
      </c>
      <c r="F18" s="18">
        <f t="shared" si="0"/>
        <v>7.3625183101723177</v>
      </c>
      <c r="G18" s="18">
        <f t="shared" si="1"/>
        <v>92.560805646376593</v>
      </c>
      <c r="H18" s="17">
        <v>58661.426619999998</v>
      </c>
      <c r="I18" s="18">
        <f t="shared" si="2"/>
        <v>67.73703540727152</v>
      </c>
    </row>
    <row r="19" spans="1:9" x14ac:dyDescent="0.25">
      <c r="A19" s="1" t="s">
        <v>66</v>
      </c>
      <c r="B19" s="4" t="s">
        <v>65</v>
      </c>
      <c r="C19" s="16">
        <v>2111184</v>
      </c>
      <c r="D19" s="16">
        <v>888726.84580000001</v>
      </c>
      <c r="E19" s="16">
        <v>914702.17393000005</v>
      </c>
      <c r="F19" s="18">
        <f t="shared" si="0"/>
        <v>43.326501807990212</v>
      </c>
      <c r="G19" s="18">
        <f t="shared" si="1"/>
        <v>102.92275722881061</v>
      </c>
      <c r="H19" s="16">
        <v>891240.31344000006</v>
      </c>
      <c r="I19" s="18">
        <f t="shared" si="2"/>
        <v>102.63249542645148</v>
      </c>
    </row>
    <row r="20" spans="1:9" ht="24" hidden="1" x14ac:dyDescent="0.25">
      <c r="A20" s="3" t="s">
        <v>21</v>
      </c>
      <c r="B20" s="2" t="s">
        <v>22</v>
      </c>
      <c r="C20" s="12">
        <v>0</v>
      </c>
      <c r="D20" s="12"/>
      <c r="E20" s="12">
        <v>0</v>
      </c>
      <c r="F20" s="18" t="e">
        <f t="shared" si="0"/>
        <v>#DIV/0!</v>
      </c>
      <c r="G20" s="13" t="e">
        <f t="shared" si="1"/>
        <v>#DIV/0!</v>
      </c>
      <c r="H20" s="12">
        <v>0</v>
      </c>
      <c r="I20" s="13" t="e">
        <f t="shared" si="2"/>
        <v>#DIV/0!</v>
      </c>
    </row>
    <row r="21" spans="1:9" hidden="1" x14ac:dyDescent="0.25">
      <c r="A21" s="1" t="s">
        <v>23</v>
      </c>
      <c r="B21" s="4" t="s">
        <v>24</v>
      </c>
      <c r="C21" s="16">
        <v>0</v>
      </c>
      <c r="D21" s="16"/>
      <c r="E21" s="17">
        <v>0</v>
      </c>
      <c r="F21" s="18" t="e">
        <f t="shared" si="0"/>
        <v>#DIV/0!</v>
      </c>
      <c r="G21" s="13" t="e">
        <f t="shared" si="1"/>
        <v>#DIV/0!</v>
      </c>
      <c r="H21" s="17">
        <v>0</v>
      </c>
      <c r="I21" s="13" t="e">
        <f t="shared" si="2"/>
        <v>#DIV/0!</v>
      </c>
    </row>
    <row r="22" spans="1:9" ht="24" hidden="1" x14ac:dyDescent="0.25">
      <c r="A22" s="1" t="s">
        <v>25</v>
      </c>
      <c r="B22" s="4" t="s">
        <v>26</v>
      </c>
      <c r="C22" s="16">
        <v>0</v>
      </c>
      <c r="D22" s="16"/>
      <c r="E22" s="17">
        <v>0</v>
      </c>
      <c r="F22" s="18" t="e">
        <f t="shared" si="0"/>
        <v>#DIV/0!</v>
      </c>
      <c r="G22" s="13" t="e">
        <f t="shared" si="1"/>
        <v>#DIV/0!</v>
      </c>
      <c r="H22" s="17">
        <v>0</v>
      </c>
      <c r="I22" s="13" t="e">
        <f t="shared" si="2"/>
        <v>#DIV/0!</v>
      </c>
    </row>
    <row r="23" spans="1:9" ht="24" hidden="1" x14ac:dyDescent="0.25">
      <c r="A23" s="1" t="s">
        <v>27</v>
      </c>
      <c r="B23" s="4" t="s">
        <v>28</v>
      </c>
      <c r="C23" s="14">
        <v>0</v>
      </c>
      <c r="D23" s="14"/>
      <c r="E23" s="19">
        <v>0</v>
      </c>
      <c r="F23" s="18" t="e">
        <f t="shared" si="0"/>
        <v>#DIV/0!</v>
      </c>
      <c r="G23" s="13" t="e">
        <f t="shared" si="1"/>
        <v>#DIV/0!</v>
      </c>
      <c r="H23" s="19">
        <v>0</v>
      </c>
      <c r="I23" s="13" t="e">
        <f t="shared" si="2"/>
        <v>#DIV/0!</v>
      </c>
    </row>
    <row r="24" spans="1:9" x14ac:dyDescent="0.25">
      <c r="A24" s="3" t="s">
        <v>29</v>
      </c>
      <c r="B24" s="2" t="s">
        <v>30</v>
      </c>
      <c r="C24" s="12">
        <v>79687</v>
      </c>
      <c r="D24" s="12">
        <v>34395.010009999998</v>
      </c>
      <c r="E24" s="20">
        <v>32836.232219999998</v>
      </c>
      <c r="F24" s="18">
        <f t="shared" si="0"/>
        <v>41.206510748302733</v>
      </c>
      <c r="G24" s="13">
        <f t="shared" si="1"/>
        <v>95.46801181465915</v>
      </c>
      <c r="H24" s="20">
        <v>39289.082009999998</v>
      </c>
      <c r="I24" s="13">
        <f t="shared" si="2"/>
        <v>83.575972102484869</v>
      </c>
    </row>
    <row r="25" spans="1:9" ht="24" x14ac:dyDescent="0.25">
      <c r="A25" s="3" t="s">
        <v>31</v>
      </c>
      <c r="B25" s="2" t="s">
        <v>32</v>
      </c>
      <c r="C25" s="12">
        <v>0</v>
      </c>
      <c r="D25" s="12">
        <v>0.21557999999999999</v>
      </c>
      <c r="E25" s="20">
        <v>0.21557999999999999</v>
      </c>
      <c r="F25" s="13"/>
      <c r="G25" s="13">
        <f t="shared" si="1"/>
        <v>100</v>
      </c>
      <c r="H25" s="20">
        <v>0</v>
      </c>
      <c r="I25" s="13"/>
    </row>
    <row r="26" spans="1:9" x14ac:dyDescent="0.25">
      <c r="A26" s="1"/>
      <c r="B26" s="8" t="s">
        <v>33</v>
      </c>
      <c r="C26" s="14">
        <f>SUM(C27:C33)</f>
        <v>1494893</v>
      </c>
      <c r="D26" s="14">
        <f>SUM(D27:D33)</f>
        <v>916887.98991</v>
      </c>
      <c r="E26" s="14">
        <f>SUM(E27:E33)</f>
        <v>936188.75875000004</v>
      </c>
      <c r="F26" s="15">
        <f t="shared" si="0"/>
        <v>62.625803903690766</v>
      </c>
      <c r="G26" s="15">
        <f t="shared" si="1"/>
        <v>102.10503017297614</v>
      </c>
      <c r="H26" s="14">
        <f>SUM(H27:H33)</f>
        <v>815533.90801000001</v>
      </c>
      <c r="I26" s="15">
        <f t="shared" si="2"/>
        <v>114.79458420489372</v>
      </c>
    </row>
    <row r="27" spans="1:9" ht="36" x14ac:dyDescent="0.25">
      <c r="A27" s="3" t="s">
        <v>34</v>
      </c>
      <c r="B27" s="2" t="s">
        <v>35</v>
      </c>
      <c r="C27" s="12">
        <v>993141</v>
      </c>
      <c r="D27" s="12">
        <v>527166.62268999999</v>
      </c>
      <c r="E27" s="20">
        <v>563233.10719000001</v>
      </c>
      <c r="F27" s="13">
        <f t="shared" si="0"/>
        <v>56.712300387356883</v>
      </c>
      <c r="G27" s="13">
        <f t="shared" si="1"/>
        <v>106.84157208511452</v>
      </c>
      <c r="H27" s="20">
        <v>482832.16045999998</v>
      </c>
      <c r="I27" s="13">
        <f t="shared" si="2"/>
        <v>116.65194519217633</v>
      </c>
    </row>
    <row r="28" spans="1:9" x14ac:dyDescent="0.25">
      <c r="A28" s="3" t="s">
        <v>36</v>
      </c>
      <c r="B28" s="2" t="s">
        <v>37</v>
      </c>
      <c r="C28" s="12">
        <v>1843</v>
      </c>
      <c r="D28" s="12">
        <v>1009.97782</v>
      </c>
      <c r="E28" s="20">
        <v>944.79598999999996</v>
      </c>
      <c r="F28" s="13">
        <f t="shared" si="0"/>
        <v>51.264025501899077</v>
      </c>
      <c r="G28" s="13">
        <f t="shared" si="1"/>
        <v>93.546211737600345</v>
      </c>
      <c r="H28" s="20">
        <v>1107.1557399999999</v>
      </c>
      <c r="I28" s="13">
        <f t="shared" si="2"/>
        <v>85.335419026053188</v>
      </c>
    </row>
    <row r="29" spans="1:9" ht="24" x14ac:dyDescent="0.25">
      <c r="A29" s="3" t="s">
        <v>38</v>
      </c>
      <c r="B29" s="2" t="s">
        <v>39</v>
      </c>
      <c r="C29" s="12">
        <v>84487</v>
      </c>
      <c r="D29" s="12">
        <v>85863.697010000004</v>
      </c>
      <c r="E29" s="20">
        <v>87257.954060000004</v>
      </c>
      <c r="F29" s="13">
        <f t="shared" si="0"/>
        <v>103.2797401493721</v>
      </c>
      <c r="G29" s="13">
        <f t="shared" si="1"/>
        <v>101.62380272286391</v>
      </c>
      <c r="H29" s="20">
        <v>38641.850559999999</v>
      </c>
      <c r="I29" s="13">
        <f t="shared" si="2"/>
        <v>225.81204780685329</v>
      </c>
    </row>
    <row r="30" spans="1:9" ht="24" x14ac:dyDescent="0.25">
      <c r="A30" s="3" t="s">
        <v>40</v>
      </c>
      <c r="B30" s="2" t="s">
        <v>41</v>
      </c>
      <c r="C30" s="12">
        <v>131088</v>
      </c>
      <c r="D30" s="12">
        <v>99684.339850000004</v>
      </c>
      <c r="E30" s="20">
        <v>118578.27385</v>
      </c>
      <c r="F30" s="13">
        <f t="shared" si="0"/>
        <v>90.457001289210297</v>
      </c>
      <c r="G30" s="13">
        <f t="shared" si="1"/>
        <v>118.95376347822601</v>
      </c>
      <c r="H30" s="20">
        <v>135786.35174000001</v>
      </c>
      <c r="I30" s="13">
        <f t="shared" si="2"/>
        <v>87.327093136024772</v>
      </c>
    </row>
    <row r="31" spans="1:9" x14ac:dyDescent="0.25">
      <c r="A31" s="3" t="s">
        <v>42</v>
      </c>
      <c r="B31" s="2" t="s">
        <v>43</v>
      </c>
      <c r="C31" s="12">
        <v>0</v>
      </c>
      <c r="D31" s="12">
        <v>0</v>
      </c>
      <c r="E31" s="20">
        <v>0</v>
      </c>
      <c r="F31" s="13"/>
      <c r="G31" s="13"/>
      <c r="H31" s="20">
        <v>0</v>
      </c>
      <c r="I31" s="13"/>
    </row>
    <row r="32" spans="1:9" x14ac:dyDescent="0.25">
      <c r="A32" s="3" t="s">
        <v>44</v>
      </c>
      <c r="B32" s="2" t="s">
        <v>45</v>
      </c>
      <c r="C32" s="12">
        <v>104378</v>
      </c>
      <c r="D32" s="12">
        <v>33206.722659999999</v>
      </c>
      <c r="E32" s="20">
        <v>43087.701970000002</v>
      </c>
      <c r="F32" s="13">
        <f t="shared" si="0"/>
        <v>41.280444126156858</v>
      </c>
      <c r="G32" s="13">
        <f t="shared" si="1"/>
        <v>129.75596059620298</v>
      </c>
      <c r="H32" s="20">
        <v>25305.384010000002</v>
      </c>
      <c r="I32" s="13">
        <f t="shared" si="2"/>
        <v>170.27088762206853</v>
      </c>
    </row>
    <row r="33" spans="1:9" x14ac:dyDescent="0.25">
      <c r="A33" s="3" t="s">
        <v>46</v>
      </c>
      <c r="B33" s="5" t="s">
        <v>47</v>
      </c>
      <c r="C33" s="20">
        <v>179956</v>
      </c>
      <c r="D33" s="20">
        <v>169956.62987999999</v>
      </c>
      <c r="E33" s="20">
        <v>123086.92569</v>
      </c>
      <c r="F33" s="13">
        <f t="shared" si="0"/>
        <v>68.398344978772599</v>
      </c>
      <c r="G33" s="13">
        <f t="shared" si="1"/>
        <v>72.422550257031503</v>
      </c>
      <c r="H33" s="20">
        <v>131861.0055</v>
      </c>
      <c r="I33" s="13">
        <f t="shared" si="2"/>
        <v>93.345963215789368</v>
      </c>
    </row>
    <row r="34" spans="1:9" x14ac:dyDescent="0.25">
      <c r="A34" s="3" t="s">
        <v>48</v>
      </c>
      <c r="B34" s="2" t="s">
        <v>49</v>
      </c>
      <c r="C34" s="20">
        <f>C35+C40+C42+C43</f>
        <v>11684622.577330001</v>
      </c>
      <c r="D34" s="20">
        <f>D35+D40+D42+D43</f>
        <v>5110687.6438300004</v>
      </c>
      <c r="E34" s="20">
        <f>E35+E40+E42+E43+E41</f>
        <v>5068238.8181300005</v>
      </c>
      <c r="F34" s="13">
        <f t="shared" si="0"/>
        <v>43.375289056945483</v>
      </c>
      <c r="G34" s="13">
        <f t="shared" si="1"/>
        <v>99.169410680943358</v>
      </c>
      <c r="H34" s="20">
        <f>H35+H40+H42+H43</f>
        <v>4695196.3167899987</v>
      </c>
      <c r="I34" s="13">
        <f t="shared" si="2"/>
        <v>107.94519496460677</v>
      </c>
    </row>
    <row r="35" spans="1:9" ht="24" x14ac:dyDescent="0.25">
      <c r="A35" s="3" t="s">
        <v>50</v>
      </c>
      <c r="B35" s="2" t="s">
        <v>51</v>
      </c>
      <c r="C35" s="20">
        <f>C37+C38+C39+C36</f>
        <v>11684622.577330001</v>
      </c>
      <c r="D35" s="20">
        <f>D37+D38+D39+D36</f>
        <v>5110687.6438300004</v>
      </c>
      <c r="E35" s="20">
        <f>E37+E38+E39+E36</f>
        <v>5078813.4456099998</v>
      </c>
      <c r="F35" s="13">
        <f t="shared" si="0"/>
        <v>43.465789433915425</v>
      </c>
      <c r="G35" s="13">
        <f t="shared" si="1"/>
        <v>99.376322709557854</v>
      </c>
      <c r="H35" s="20">
        <f>H37+H38+H39+H36</f>
        <v>4729001.2896599993</v>
      </c>
      <c r="I35" s="13">
        <f t="shared" si="2"/>
        <v>107.39716770039517</v>
      </c>
    </row>
    <row r="36" spans="1:9" x14ac:dyDescent="0.25">
      <c r="A36" s="1" t="s">
        <v>70</v>
      </c>
      <c r="B36" s="4" t="s">
        <v>52</v>
      </c>
      <c r="C36" s="17">
        <v>0</v>
      </c>
      <c r="D36" s="17">
        <v>0</v>
      </c>
      <c r="E36" s="17">
        <v>0</v>
      </c>
      <c r="F36" s="13"/>
      <c r="G36" s="13"/>
      <c r="H36" s="17">
        <v>0</v>
      </c>
      <c r="I36" s="13"/>
    </row>
    <row r="37" spans="1:9" ht="24" x14ac:dyDescent="0.25">
      <c r="A37" s="1" t="s">
        <v>71</v>
      </c>
      <c r="B37" s="4" t="s">
        <v>53</v>
      </c>
      <c r="C37" s="17">
        <v>5889962.8906500004</v>
      </c>
      <c r="D37" s="17">
        <v>1682384.12904</v>
      </c>
      <c r="E37" s="17">
        <v>1684672.20695</v>
      </c>
      <c r="F37" s="18">
        <f t="shared" si="0"/>
        <v>28.602424806857897</v>
      </c>
      <c r="G37" s="18">
        <f t="shared" si="1"/>
        <v>100.13600210977417</v>
      </c>
      <c r="H37" s="17">
        <v>1402637.15949</v>
      </c>
      <c r="I37" s="18">
        <f t="shared" si="2"/>
        <v>120.10748435914446</v>
      </c>
    </row>
    <row r="38" spans="1:9" x14ac:dyDescent="0.25">
      <c r="A38" s="1" t="s">
        <v>72</v>
      </c>
      <c r="B38" s="4" t="s">
        <v>54</v>
      </c>
      <c r="C38" s="17">
        <v>5682023.0199999996</v>
      </c>
      <c r="D38" s="17">
        <v>3428029.8481100001</v>
      </c>
      <c r="E38" s="17">
        <v>3392514.6989799999</v>
      </c>
      <c r="F38" s="18">
        <f t="shared" si="0"/>
        <v>59.706106206165984</v>
      </c>
      <c r="G38" s="18">
        <f t="shared" si="1"/>
        <v>98.963977832643991</v>
      </c>
      <c r="H38" s="17">
        <v>3313225.1301699998</v>
      </c>
      <c r="I38" s="18">
        <f t="shared" si="2"/>
        <v>102.39312348828925</v>
      </c>
    </row>
    <row r="39" spans="1:9" x14ac:dyDescent="0.25">
      <c r="A39" s="1" t="s">
        <v>55</v>
      </c>
      <c r="B39" s="4" t="s">
        <v>56</v>
      </c>
      <c r="C39" s="17">
        <v>112636.66667999999</v>
      </c>
      <c r="D39" s="17">
        <v>273.66667999999999</v>
      </c>
      <c r="E39" s="17">
        <v>1626.5396800000001</v>
      </c>
      <c r="F39" s="18">
        <f t="shared" si="0"/>
        <v>1.4440587847126092</v>
      </c>
      <c r="G39" s="18">
        <f t="shared" si="1"/>
        <v>594.35064582944483</v>
      </c>
      <c r="H39" s="17">
        <v>13139</v>
      </c>
      <c r="I39" s="18">
        <f t="shared" si="2"/>
        <v>12.379478499124746</v>
      </c>
    </row>
    <row r="40" spans="1:9" x14ac:dyDescent="0.25">
      <c r="A40" s="3" t="s">
        <v>57</v>
      </c>
      <c r="B40" s="2" t="s">
        <v>58</v>
      </c>
      <c r="C40" s="21">
        <v>0</v>
      </c>
      <c r="D40" s="21">
        <v>0</v>
      </c>
      <c r="E40" s="21">
        <v>0</v>
      </c>
      <c r="F40" s="13"/>
      <c r="G40" s="13"/>
      <c r="H40" s="21">
        <v>0</v>
      </c>
      <c r="I40" s="13"/>
    </row>
    <row r="41" spans="1:9" ht="75" customHeight="1" x14ac:dyDescent="0.25">
      <c r="A41" s="3" t="s">
        <v>75</v>
      </c>
      <c r="B41" s="22" t="s">
        <v>76</v>
      </c>
      <c r="C41" s="20">
        <v>0</v>
      </c>
      <c r="D41" s="20">
        <v>0</v>
      </c>
      <c r="E41" s="20">
        <v>0</v>
      </c>
      <c r="F41" s="13"/>
      <c r="G41" s="13"/>
      <c r="H41" s="21">
        <v>0</v>
      </c>
      <c r="I41" s="13"/>
    </row>
    <row r="42" spans="1:9" ht="72" x14ac:dyDescent="0.25">
      <c r="A42" s="3" t="s">
        <v>59</v>
      </c>
      <c r="B42" s="2" t="s">
        <v>60</v>
      </c>
      <c r="C42" s="21">
        <v>0</v>
      </c>
      <c r="D42" s="21">
        <v>0</v>
      </c>
      <c r="E42" s="20">
        <v>1421.1449299999999</v>
      </c>
      <c r="F42" s="20"/>
      <c r="G42" s="20"/>
      <c r="H42" s="20">
        <v>11222.70408</v>
      </c>
      <c r="I42" s="13">
        <f t="shared" si="2"/>
        <v>12.663123966109245</v>
      </c>
    </row>
    <row r="43" spans="1:9" ht="36" x14ac:dyDescent="0.25">
      <c r="A43" s="3" t="s">
        <v>61</v>
      </c>
      <c r="B43" s="2" t="s">
        <v>62</v>
      </c>
      <c r="C43" s="21">
        <v>0</v>
      </c>
      <c r="D43" s="21">
        <v>0</v>
      </c>
      <c r="E43" s="20">
        <v>-11995.77241</v>
      </c>
      <c r="F43" s="20"/>
      <c r="G43" s="20"/>
      <c r="H43" s="20">
        <v>-45027.676950000001</v>
      </c>
      <c r="I43" s="13">
        <f t="shared" si="2"/>
        <v>26.640886722449491</v>
      </c>
    </row>
    <row r="45" spans="1:9" x14ac:dyDescent="0.25">
      <c r="A45" s="6"/>
      <c r="C45" s="10"/>
      <c r="D45" s="10"/>
      <c r="E45" s="10"/>
      <c r="F45" s="10"/>
      <c r="G45" s="10"/>
      <c r="H45" s="7"/>
      <c r="I45" s="10"/>
    </row>
    <row r="46" spans="1:9" x14ac:dyDescent="0.25">
      <c r="C46" s="10"/>
      <c r="D46" s="10"/>
      <c r="E46" s="10"/>
      <c r="F46" s="10"/>
      <c r="G46" s="10"/>
      <c r="H46" s="7"/>
      <c r="I46" s="10"/>
    </row>
    <row r="47" spans="1:9" x14ac:dyDescent="0.25">
      <c r="C47" s="10"/>
      <c r="D47" s="10"/>
      <c r="E47" s="10"/>
      <c r="F47" s="10"/>
      <c r="G47" s="10"/>
      <c r="H47" s="7"/>
      <c r="I47" s="10"/>
    </row>
    <row r="48" spans="1:9" x14ac:dyDescent="0.25">
      <c r="C48" s="10"/>
      <c r="D48" s="10"/>
      <c r="E48" s="10"/>
      <c r="F48" s="10"/>
      <c r="G48" s="10"/>
      <c r="H48" s="7"/>
      <c r="I48" s="10"/>
    </row>
  </sheetData>
  <mergeCells count="1">
    <mergeCell ref="A1:I1"/>
  </mergeCells>
  <pageMargins left="0.39370078740157483" right="0.35433070866141736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Hilko</cp:lastModifiedBy>
  <cp:lastPrinted>2023-04-13T10:42:23Z</cp:lastPrinted>
  <dcterms:created xsi:type="dcterms:W3CDTF">2017-12-11T14:03:53Z</dcterms:created>
  <dcterms:modified xsi:type="dcterms:W3CDTF">2023-07-06T13:00:33Z</dcterms:modified>
</cp:coreProperties>
</file>