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6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10" i="3"/>
  <c r="G12" i="3"/>
  <c r="G14" i="3"/>
  <c r="G15" i="3"/>
  <c r="G17" i="3"/>
  <c r="G18" i="3"/>
  <c r="G19" i="3"/>
  <c r="G20" i="3"/>
  <c r="G21" i="3"/>
  <c r="G22" i="3"/>
  <c r="G23" i="3"/>
  <c r="G26" i="3"/>
  <c r="G27" i="3"/>
  <c r="G28" i="3"/>
  <c r="G29" i="3"/>
  <c r="G31" i="3"/>
  <c r="G32" i="3"/>
  <c r="G36" i="3"/>
  <c r="G37" i="3"/>
  <c r="G39" i="3"/>
  <c r="G40" i="3"/>
  <c r="G41" i="3"/>
  <c r="D34" i="3" l="1"/>
  <c r="D25" i="3"/>
  <c r="G25" i="3" s="1"/>
  <c r="D16" i="3"/>
  <c r="G16" i="3" s="1"/>
  <c r="D11" i="3"/>
  <c r="G11" i="3" s="1"/>
  <c r="D9" i="3"/>
  <c r="G9" i="3" s="1"/>
  <c r="D7" i="3"/>
  <c r="D33" i="3" l="1"/>
  <c r="G33" i="3" s="1"/>
  <c r="G34" i="3"/>
  <c r="D6" i="3"/>
  <c r="E36" i="3"/>
  <c r="H34" i="3"/>
  <c r="H33" i="3"/>
  <c r="H25" i="3"/>
  <c r="H16" i="3"/>
  <c r="H11" i="3"/>
  <c r="H9" i="3"/>
  <c r="H7" i="3"/>
  <c r="H6" i="3" s="1"/>
  <c r="H5" i="3" s="1"/>
  <c r="D5" i="3" l="1"/>
  <c r="G6" i="3"/>
  <c r="H4" i="3"/>
  <c r="D4" i="3" l="1"/>
  <c r="G4" i="3" s="1"/>
  <c r="G5" i="3"/>
  <c r="E9" i="3"/>
  <c r="E34" i="3"/>
  <c r="C34" i="3" l="1"/>
  <c r="I8" i="3" l="1"/>
  <c r="I10" i="3"/>
  <c r="I12" i="3"/>
  <c r="I13" i="3"/>
  <c r="I15" i="3"/>
  <c r="I17" i="3"/>
  <c r="I18" i="3"/>
  <c r="I20" i="3"/>
  <c r="I21" i="3"/>
  <c r="I22" i="3"/>
  <c r="I23" i="3"/>
  <c r="I26" i="3"/>
  <c r="I27" i="3"/>
  <c r="I28" i="3"/>
  <c r="I29" i="3"/>
  <c r="I31" i="3"/>
  <c r="I32" i="3"/>
  <c r="I36" i="3"/>
  <c r="I37" i="3"/>
  <c r="I42" i="3"/>
  <c r="I43" i="3"/>
  <c r="F8" i="3"/>
  <c r="F10" i="3"/>
  <c r="F12" i="3"/>
  <c r="F15" i="3"/>
  <c r="F17" i="3"/>
  <c r="F18" i="3"/>
  <c r="F20" i="3"/>
  <c r="F21" i="3"/>
  <c r="F22" i="3"/>
  <c r="F23" i="3"/>
  <c r="F26" i="3"/>
  <c r="F27" i="3"/>
  <c r="F28" i="3"/>
  <c r="F29" i="3"/>
  <c r="F31" i="3"/>
  <c r="F32" i="3"/>
  <c r="F36" i="3"/>
  <c r="F37" i="3"/>
  <c r="E33" i="3"/>
  <c r="I33" i="3" s="1"/>
  <c r="E25" i="3"/>
  <c r="I25" i="3" s="1"/>
  <c r="E16" i="3"/>
  <c r="I16" i="3" s="1"/>
  <c r="E11" i="3"/>
  <c r="I11" i="3" s="1"/>
  <c r="I9" i="3"/>
  <c r="E7" i="3"/>
  <c r="C33" i="3"/>
  <c r="C25" i="3"/>
  <c r="C16" i="3"/>
  <c r="C11" i="3"/>
  <c r="C9" i="3"/>
  <c r="C7" i="3"/>
  <c r="I7" i="3" l="1"/>
  <c r="E6" i="3"/>
  <c r="I34" i="3"/>
  <c r="F34" i="3"/>
  <c r="F33" i="3"/>
  <c r="F25" i="3"/>
  <c r="F16" i="3"/>
  <c r="F11" i="3"/>
  <c r="F9" i="3"/>
  <c r="F7" i="3"/>
  <c r="C6" i="3"/>
  <c r="I6" i="3" l="1"/>
  <c r="E5" i="3"/>
  <c r="I5" i="3"/>
  <c r="C5" i="3"/>
  <c r="F6" i="3"/>
  <c r="E4" i="3" l="1"/>
  <c r="I4" i="3" s="1"/>
  <c r="F5" i="3"/>
  <c r="C4" i="3"/>
  <c r="F4" i="3" l="1"/>
</calcChain>
</file>

<file path=xl/sharedStrings.xml><?xml version="1.0" encoding="utf-8"?>
<sst xmlns="http://schemas.openxmlformats.org/spreadsheetml/2006/main" count="87" uniqueCount="87">
  <si>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</si>
  <si>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</si>
  <si>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</si>
  <si>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</si>
  <si>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</si>
  <si>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</si>
  <si>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</si>
  <si>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</si>
  <si>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</si>
  <si>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</si>
  <si>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</si>
  <si>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</si>
  <si>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</si>
  <si>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</si>
  <si>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</si>
  <si>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</si>
  <si>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</si>
  <si>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</si>
  <si>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</si>
  <si>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</si>
  <si>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</si>
  <si>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</si>
  <si>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</si>
  <si>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</si>
  <si>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</si>
  <si>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</si>
  <si>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</si>
  <si>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</si>
  <si>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</si>
  <si>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</si>
  <si>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</si>
  <si>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</si>
  <si>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</si>
  <si>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</si>
  <si>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</si>
  <si>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</si>
  <si>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</si>
  <si>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</si>
  <si>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</si>
  <si>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</si>
  <si>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</si>
  <si>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</si>
  <si>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</si>
  <si>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</si>
  <si>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</si>
  <si>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</si>
  <si>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</si>
  <si>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</si>
  <si>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</si>
  <si>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</si>
  <si>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</si>
  <si>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</si>
  <si>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</si>
  <si>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</si>
  <si>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</si>
  <si>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</si>
  <si>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</si>
  <si>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</si>
  <si>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</si>
  <si>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</si>
  <si>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</si>
  <si>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</si>
  <si>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</si>
  <si>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</si>
  <si>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</si>
  <si>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</si>
  <si>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</si>
  <si>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</si>
  <si>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</si>
  <si>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</si>
  <si>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</si>
  <si>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</si>
  <si>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</si>
  <si>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</si>
  <si>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</si>
  <si>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</si>
  <si>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</si>
  <si>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t>2 02 10000 00 0000 150</t>
  </si>
  <si>
    <t>2 02 20000 00 0000 150</t>
  </si>
  <si>
    <t>2 02 30000 00 0000 150</t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</si>
  <si>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01.04.2022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</si>
  <si>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</si>
  <si>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</si>
  <si>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</si>
  <si>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</si>
  <si>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исполнение плана за 1 квартал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</si>
  <si>
    <r>
      <t xml:space="preserve">План на 1 квартал </t>
    </r>
    <r>
      <rPr>
        <i/>
        <sz val="9"/>
        <color rgb="FF000000"/>
        <rFont val="Times New Roman"/>
        <family val="1"/>
        <charset val="204"/>
      </rPr>
      <t>2022 года</t>
    </r>
    <r>
      <rPr>
        <sz val="9"/>
        <color rgb="FF000000"/>
        <rFont val="Times New Roman"/>
        <family val="1"/>
        <charset val="204"/>
      </rPr>
      <t>, тыс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</si>
</sst>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G3" sqref="G3"/>
    </sheetView>
  </sheetViews>
  <sheetFormatPr defaultRowHeight="15" x14ac:dyDescent="0.25"/>
  <cols>
    <col min="1" max="1" width="20.5703125" customWidth="1"/>
    <col min="2" max="2" width="54.28515625" customWidth="1"/>
    <col min="3" max="4" width="16.5703125" style="11" customWidth="1"/>
    <col min="5" max="7" width="15.42578125" style="11" customWidth="1"/>
    <col min="8" max="8" width="15.42578125" customWidth="1"/>
    <col min="9" max="9" width="15.42578125" style="11" customWidth="1"/>
  </cols>
  <sheetData>
    <row r="1" spans="1:9" ht="28.15" customHeight="1" x14ac:dyDescent="0.25">
      <c r="A1" s="22" t="s">
        <v>80</v>
      </c>
      <c r="B1" s="22"/>
      <c r="C1" s="22"/>
      <c r="D1" s="22"/>
      <c r="E1" s="22"/>
      <c r="F1" s="22"/>
      <c r="G1" s="22"/>
      <c r="H1" s="22"/>
      <c r="I1" s="22"/>
    </row>
    <row r="3" spans="1:9" ht="60" x14ac:dyDescent="0.25">
      <c r="A3" s="1" t="s">
        <v>0</v>
      </c>
      <c r="B3" s="1" t="s">
        <v>1</v>
      </c>
      <c r="C3" s="9" t="s">
        <v>81</v>
      </c>
      <c r="D3" s="9" t="s">
        <v>86</v>
      </c>
      <c r="E3" s="9" t="s">
        <v>82</v>
      </c>
      <c r="F3" s="9" t="s">
        <v>83</v>
      </c>
      <c r="G3" s="9" t="s">
        <v>85</v>
      </c>
      <c r="H3" s="1" t="s">
        <v>84</v>
      </c>
      <c r="I3" s="9" t="s">
        <v>2</v>
      </c>
    </row>
    <row r="4" spans="1:9" x14ac:dyDescent="0.25">
      <c r="A4" s="1"/>
      <c r="B4" s="2" t="s">
        <v>3</v>
      </c>
      <c r="C4" s="12">
        <f>C5+C33</f>
        <v>19358616.780000001</v>
      </c>
      <c r="D4" s="12">
        <f>D5+D33</f>
        <v>4098163.0300000003</v>
      </c>
      <c r="E4" s="12">
        <f>E5+E33</f>
        <v>3686476.34</v>
      </c>
      <c r="F4" s="13">
        <f>E4/C4%</f>
        <v>19.043077208949221</v>
      </c>
      <c r="G4" s="13">
        <f>E4/D4%</f>
        <v>89.95436035642534</v>
      </c>
      <c r="H4" s="12">
        <f>H5+H33</f>
        <v>3045730.8600000003</v>
      </c>
      <c r="I4" s="13">
        <f>E4/H4%</f>
        <v>121.03749508582644</v>
      </c>
    </row>
    <row r="5" spans="1:9" x14ac:dyDescent="0.25">
      <c r="A5" s="3" t="s">
        <v>4</v>
      </c>
      <c r="B5" s="2" t="s">
        <v>5</v>
      </c>
      <c r="C5" s="12">
        <f>C6+C25</f>
        <v>9501970</v>
      </c>
      <c r="D5" s="12">
        <f>D6+D25</f>
        <v>1935460.5</v>
      </c>
      <c r="E5" s="12">
        <f>E6+E25</f>
        <v>2027975.73</v>
      </c>
      <c r="F5" s="13">
        <f t="shared" ref="F5:F37" si="0">E5/C5%</f>
        <v>21.342687148033512</v>
      </c>
      <c r="G5" s="13">
        <f t="shared" ref="G5:G41" si="1">E5/D5%</f>
        <v>104.78001126863607</v>
      </c>
      <c r="H5" s="12">
        <f>H6+H25</f>
        <v>1856441.46</v>
      </c>
      <c r="I5" s="13">
        <f t="shared" ref="I5:I43" si="2">E5/H5%</f>
        <v>109.23995039412662</v>
      </c>
    </row>
    <row r="6" spans="1:9" x14ac:dyDescent="0.25">
      <c r="A6" s="3"/>
      <c r="B6" s="8" t="s">
        <v>6</v>
      </c>
      <c r="C6" s="14">
        <f>C7+C9+C11+C16+C19+C23+C24</f>
        <v>8357987</v>
      </c>
      <c r="D6" s="14">
        <f>D7+D9+D11+D16+D19+D23+D24</f>
        <v>1624236</v>
      </c>
      <c r="E6" s="14">
        <f>E7+E9+E11+E16+E19+E23+E24</f>
        <v>1638447.9000000001</v>
      </c>
      <c r="F6" s="15">
        <f t="shared" si="0"/>
        <v>19.603379378312031</v>
      </c>
      <c r="G6" s="15">
        <f t="shared" si="1"/>
        <v>100.87498984137774</v>
      </c>
      <c r="H6" s="14">
        <f>H7+H9+H11+H16+H19+H23+H24</f>
        <v>1392887.44</v>
      </c>
      <c r="I6" s="15">
        <f t="shared" si="2"/>
        <v>117.62959826818457</v>
      </c>
    </row>
    <row r="7" spans="1:9" x14ac:dyDescent="0.25">
      <c r="A7" s="3" t="s">
        <v>7</v>
      </c>
      <c r="B7" s="2" t="s">
        <v>8</v>
      </c>
      <c r="C7" s="12">
        <f>C8</f>
        <v>3196550</v>
      </c>
      <c r="D7" s="12">
        <f>D8</f>
        <v>642571</v>
      </c>
      <c r="E7" s="12">
        <f>E8</f>
        <v>640592.93999999994</v>
      </c>
      <c r="F7" s="13">
        <f t="shared" si="0"/>
        <v>20.04013514570396</v>
      </c>
      <c r="G7" s="13">
        <f t="shared" si="1"/>
        <v>99.692164756890662</v>
      </c>
      <c r="H7" s="12">
        <f>H8</f>
        <v>543812.97</v>
      </c>
      <c r="I7" s="13">
        <f t="shared" si="2"/>
        <v>117.79655420870156</v>
      </c>
    </row>
    <row r="8" spans="1:9" x14ac:dyDescent="0.25">
      <c r="A8" s="1" t="s">
        <v>9</v>
      </c>
      <c r="B8" s="4" t="s">
        <v>10</v>
      </c>
      <c r="C8" s="16">
        <v>3196550</v>
      </c>
      <c r="D8" s="16">
        <v>642571</v>
      </c>
      <c r="E8" s="17">
        <v>640592.93999999994</v>
      </c>
      <c r="F8" s="18">
        <f t="shared" si="0"/>
        <v>20.04013514570396</v>
      </c>
      <c r="G8" s="18">
        <f t="shared" si="1"/>
        <v>99.692164756890662</v>
      </c>
      <c r="H8" s="17">
        <v>543812.97</v>
      </c>
      <c r="I8" s="18">
        <f t="shared" si="2"/>
        <v>117.79655420870156</v>
      </c>
    </row>
    <row r="9" spans="1:9" ht="24" x14ac:dyDescent="0.25">
      <c r="A9" s="3" t="s">
        <v>11</v>
      </c>
      <c r="B9" s="2" t="s">
        <v>12</v>
      </c>
      <c r="C9" s="12">
        <f>C10</f>
        <v>29542</v>
      </c>
      <c r="D9" s="12">
        <f>D10</f>
        <v>6505</v>
      </c>
      <c r="E9" s="12">
        <f>E10</f>
        <v>7619.05</v>
      </c>
      <c r="F9" s="13">
        <f t="shared" si="0"/>
        <v>25.790569358878884</v>
      </c>
      <c r="G9" s="13">
        <f t="shared" si="1"/>
        <v>117.1260568793236</v>
      </c>
      <c r="H9" s="12">
        <f>H10</f>
        <v>6744.89</v>
      </c>
      <c r="I9" s="13">
        <f t="shared" si="2"/>
        <v>112.96032996831674</v>
      </c>
    </row>
    <row r="10" spans="1:9" ht="24" x14ac:dyDescent="0.25">
      <c r="A10" s="1" t="s">
        <v>13</v>
      </c>
      <c r="B10" s="4" t="s">
        <v>14</v>
      </c>
      <c r="C10" s="16">
        <v>29542</v>
      </c>
      <c r="D10" s="16">
        <v>6505</v>
      </c>
      <c r="E10" s="16">
        <v>7619.05</v>
      </c>
      <c r="F10" s="18">
        <f t="shared" si="0"/>
        <v>25.790569358878884</v>
      </c>
      <c r="G10" s="18">
        <f t="shared" si="1"/>
        <v>117.1260568793236</v>
      </c>
      <c r="H10" s="16">
        <v>6744.89</v>
      </c>
      <c r="I10" s="18">
        <f t="shared" si="2"/>
        <v>112.96032996831674</v>
      </c>
    </row>
    <row r="11" spans="1:9" x14ac:dyDescent="0.25">
      <c r="A11" s="3" t="s">
        <v>15</v>
      </c>
      <c r="B11" s="2" t="s">
        <v>16</v>
      </c>
      <c r="C11" s="12">
        <f>SUM(C12:C15)</f>
        <v>2300302</v>
      </c>
      <c r="D11" s="12">
        <f>SUM(D12:D15)</f>
        <v>507721</v>
      </c>
      <c r="E11" s="12">
        <f>SUM(E12:E15)</f>
        <v>510170.38</v>
      </c>
      <c r="F11" s="13">
        <f t="shared" si="0"/>
        <v>22.178408748068733</v>
      </c>
      <c r="G11" s="13">
        <f t="shared" si="1"/>
        <v>100.48242637196412</v>
      </c>
      <c r="H11" s="12">
        <f>SUM(H12:H15)</f>
        <v>414820.57</v>
      </c>
      <c r="I11" s="13">
        <f t="shared" si="2"/>
        <v>122.98579600331776</v>
      </c>
    </row>
    <row r="12" spans="1:9" ht="24" x14ac:dyDescent="0.25">
      <c r="A12" s="1" t="s">
        <v>17</v>
      </c>
      <c r="B12" s="4" t="s">
        <v>18</v>
      </c>
      <c r="C12" s="16">
        <v>2103630</v>
      </c>
      <c r="D12" s="16">
        <v>436500</v>
      </c>
      <c r="E12" s="17">
        <v>438429.3</v>
      </c>
      <c r="F12" s="18">
        <f t="shared" si="0"/>
        <v>20.841559589851826</v>
      </c>
      <c r="G12" s="18">
        <f t="shared" si="1"/>
        <v>100.44199312714777</v>
      </c>
      <c r="H12" s="17">
        <v>314441.01</v>
      </c>
      <c r="I12" s="18">
        <f t="shared" si="2"/>
        <v>139.43133562635484</v>
      </c>
    </row>
    <row r="13" spans="1:9" ht="20.25" customHeight="1" x14ac:dyDescent="0.25">
      <c r="A13" s="1" t="s">
        <v>72</v>
      </c>
      <c r="B13" s="4" t="s">
        <v>71</v>
      </c>
      <c r="C13" s="16">
        <v>0</v>
      </c>
      <c r="D13" s="16">
        <v>0</v>
      </c>
      <c r="E13" s="17">
        <v>270.48</v>
      </c>
      <c r="F13" s="18"/>
      <c r="G13" s="18"/>
      <c r="H13" s="17">
        <v>40540.93</v>
      </c>
      <c r="I13" s="18">
        <f t="shared" si="2"/>
        <v>0.66717759064727922</v>
      </c>
    </row>
    <row r="14" spans="1:9" ht="25.5" customHeight="1" x14ac:dyDescent="0.25">
      <c r="A14" s="1" t="s">
        <v>74</v>
      </c>
      <c r="B14" s="4" t="s">
        <v>73</v>
      </c>
      <c r="C14" s="16">
        <v>1172</v>
      </c>
      <c r="D14" s="16">
        <v>21</v>
      </c>
      <c r="E14" s="17">
        <v>159.77000000000001</v>
      </c>
      <c r="F14" s="18"/>
      <c r="G14" s="18">
        <f t="shared" si="1"/>
        <v>760.80952380952385</v>
      </c>
      <c r="H14" s="17">
        <v>21.3</v>
      </c>
      <c r="I14" s="18"/>
    </row>
    <row r="15" spans="1:9" ht="31.5" customHeight="1" x14ac:dyDescent="0.25">
      <c r="A15" s="1" t="s">
        <v>76</v>
      </c>
      <c r="B15" s="4" t="s">
        <v>75</v>
      </c>
      <c r="C15" s="16">
        <v>195500</v>
      </c>
      <c r="D15" s="16">
        <v>71200</v>
      </c>
      <c r="E15" s="17">
        <v>71310.83</v>
      </c>
      <c r="F15" s="18">
        <f t="shared" si="0"/>
        <v>36.47612787723785</v>
      </c>
      <c r="G15" s="18">
        <f t="shared" si="1"/>
        <v>100.15566011235956</v>
      </c>
      <c r="H15" s="17">
        <v>59817.33</v>
      </c>
      <c r="I15" s="18">
        <f t="shared" si="2"/>
        <v>119.2143313651746</v>
      </c>
    </row>
    <row r="16" spans="1:9" x14ac:dyDescent="0.25">
      <c r="A16" s="3" t="s">
        <v>19</v>
      </c>
      <c r="B16" s="2" t="s">
        <v>20</v>
      </c>
      <c r="C16" s="12">
        <f>C17+C18</f>
        <v>2754218</v>
      </c>
      <c r="D16" s="12">
        <f>D17+D18</f>
        <v>449880</v>
      </c>
      <c r="E16" s="12">
        <f>E17+E18</f>
        <v>462325.07999999996</v>
      </c>
      <c r="F16" s="13">
        <f t="shared" si="0"/>
        <v>16.786074304938822</v>
      </c>
      <c r="G16" s="13">
        <f t="shared" si="1"/>
        <v>102.76631101627099</v>
      </c>
      <c r="H16" s="12">
        <f>H17+H18</f>
        <v>409709.54</v>
      </c>
      <c r="I16" s="13">
        <f t="shared" si="2"/>
        <v>112.84215642135156</v>
      </c>
    </row>
    <row r="17" spans="1:9" x14ac:dyDescent="0.25">
      <c r="A17" s="1" t="s">
        <v>68</v>
      </c>
      <c r="B17" s="4" t="s">
        <v>67</v>
      </c>
      <c r="C17" s="16">
        <v>497393</v>
      </c>
      <c r="D17" s="16">
        <v>38180</v>
      </c>
      <c r="E17" s="17">
        <v>41551.79</v>
      </c>
      <c r="F17" s="18">
        <f t="shared" si="0"/>
        <v>8.3539153144495391</v>
      </c>
      <c r="G17" s="18">
        <f t="shared" si="1"/>
        <v>108.83129910948141</v>
      </c>
      <c r="H17" s="17">
        <v>32583.1</v>
      </c>
      <c r="I17" s="18">
        <f t="shared" si="2"/>
        <v>127.525588418536</v>
      </c>
    </row>
    <row r="18" spans="1:9" x14ac:dyDescent="0.25">
      <c r="A18" s="1" t="s">
        <v>70</v>
      </c>
      <c r="B18" s="4" t="s">
        <v>69</v>
      </c>
      <c r="C18" s="16">
        <v>2256825</v>
      </c>
      <c r="D18" s="16">
        <v>411700</v>
      </c>
      <c r="E18" s="16">
        <v>420773.29</v>
      </c>
      <c r="F18" s="18">
        <f t="shared" si="0"/>
        <v>18.644480187874557</v>
      </c>
      <c r="G18" s="18">
        <f t="shared" si="1"/>
        <v>102.2038596065096</v>
      </c>
      <c r="H18" s="16">
        <v>377126.44</v>
      </c>
      <c r="I18" s="18">
        <f t="shared" si="2"/>
        <v>111.57353220845506</v>
      </c>
    </row>
    <row r="19" spans="1:9" ht="24" hidden="1" x14ac:dyDescent="0.25">
      <c r="A19" s="3" t="s">
        <v>21</v>
      </c>
      <c r="B19" s="2" t="s">
        <v>22</v>
      </c>
      <c r="C19" s="12">
        <v>0</v>
      </c>
      <c r="D19" s="12"/>
      <c r="E19" s="12">
        <v>0</v>
      </c>
      <c r="F19" s="13">
        <v>0</v>
      </c>
      <c r="G19" s="13" t="e">
        <f t="shared" si="1"/>
        <v>#DIV/0!</v>
      </c>
      <c r="H19" s="12">
        <v>0</v>
      </c>
      <c r="I19" s="13">
        <v>0</v>
      </c>
    </row>
    <row r="20" spans="1:9" hidden="1" x14ac:dyDescent="0.25">
      <c r="A20" s="1" t="s">
        <v>23</v>
      </c>
      <c r="B20" s="4" t="s">
        <v>24</v>
      </c>
      <c r="C20" s="16">
        <v>0</v>
      </c>
      <c r="D20" s="16"/>
      <c r="E20" s="17">
        <v>0</v>
      </c>
      <c r="F20" s="13" t="e">
        <f t="shared" si="0"/>
        <v>#DIV/0!</v>
      </c>
      <c r="G20" s="13" t="e">
        <f t="shared" si="1"/>
        <v>#DIV/0!</v>
      </c>
      <c r="H20" s="17">
        <v>0</v>
      </c>
      <c r="I20" s="13" t="e">
        <f t="shared" si="2"/>
        <v>#DIV/0!</v>
      </c>
    </row>
    <row r="21" spans="1:9" ht="24" hidden="1" x14ac:dyDescent="0.25">
      <c r="A21" s="1" t="s">
        <v>25</v>
      </c>
      <c r="B21" s="4" t="s">
        <v>26</v>
      </c>
      <c r="C21" s="16">
        <v>0</v>
      </c>
      <c r="D21" s="16"/>
      <c r="E21" s="17">
        <v>0</v>
      </c>
      <c r="F21" s="13" t="e">
        <f t="shared" si="0"/>
        <v>#DIV/0!</v>
      </c>
      <c r="G21" s="13" t="e">
        <f t="shared" si="1"/>
        <v>#DIV/0!</v>
      </c>
      <c r="H21" s="17">
        <v>0</v>
      </c>
      <c r="I21" s="13" t="e">
        <f t="shared" si="2"/>
        <v>#DIV/0!</v>
      </c>
    </row>
    <row r="22" spans="1:9" ht="24" hidden="1" x14ac:dyDescent="0.25">
      <c r="A22" s="1" t="s">
        <v>27</v>
      </c>
      <c r="B22" s="4" t="s">
        <v>28</v>
      </c>
      <c r="C22" s="14">
        <v>0</v>
      </c>
      <c r="D22" s="14"/>
      <c r="E22" s="19">
        <v>0</v>
      </c>
      <c r="F22" s="13" t="e">
        <f t="shared" si="0"/>
        <v>#DIV/0!</v>
      </c>
      <c r="G22" s="13" t="e">
        <f t="shared" si="1"/>
        <v>#DIV/0!</v>
      </c>
      <c r="H22" s="19">
        <v>0</v>
      </c>
      <c r="I22" s="13" t="e">
        <f t="shared" si="2"/>
        <v>#DIV/0!</v>
      </c>
    </row>
    <row r="23" spans="1:9" x14ac:dyDescent="0.25">
      <c r="A23" s="3" t="s">
        <v>29</v>
      </c>
      <c r="B23" s="2" t="s">
        <v>30</v>
      </c>
      <c r="C23" s="12">
        <v>77375</v>
      </c>
      <c r="D23" s="12">
        <v>17559</v>
      </c>
      <c r="E23" s="20">
        <v>17740.45</v>
      </c>
      <c r="F23" s="13">
        <f t="shared" si="0"/>
        <v>22.92788368336026</v>
      </c>
      <c r="G23" s="13">
        <f t="shared" si="1"/>
        <v>101.03337319892933</v>
      </c>
      <c r="H23" s="20">
        <v>17799.47</v>
      </c>
      <c r="I23" s="13">
        <f t="shared" si="2"/>
        <v>99.668417093317942</v>
      </c>
    </row>
    <row r="24" spans="1:9" ht="24" x14ac:dyDescent="0.25">
      <c r="A24" s="3" t="s">
        <v>31</v>
      </c>
      <c r="B24" s="2" t="s">
        <v>32</v>
      </c>
      <c r="C24" s="12">
        <v>0</v>
      </c>
      <c r="D24" s="12">
        <v>0</v>
      </c>
      <c r="E24" s="20">
        <v>0</v>
      </c>
      <c r="F24" s="13"/>
      <c r="G24" s="13"/>
      <c r="H24" s="20">
        <v>0</v>
      </c>
      <c r="I24" s="13"/>
    </row>
    <row r="25" spans="1:9" x14ac:dyDescent="0.25">
      <c r="A25" s="1"/>
      <c r="B25" s="8" t="s">
        <v>33</v>
      </c>
      <c r="C25" s="14">
        <f>SUM(C26:C32)</f>
        <v>1143983</v>
      </c>
      <c r="D25" s="14">
        <f>SUM(D26:D32)</f>
        <v>311224.5</v>
      </c>
      <c r="E25" s="14">
        <f>SUM(E26:E32)</f>
        <v>389527.82999999996</v>
      </c>
      <c r="F25" s="15">
        <f t="shared" si="0"/>
        <v>34.050141479375128</v>
      </c>
      <c r="G25" s="15">
        <f t="shared" si="1"/>
        <v>125.15975766689319</v>
      </c>
      <c r="H25" s="14">
        <f>SUM(H26:H32)</f>
        <v>463554.01999999996</v>
      </c>
      <c r="I25" s="15">
        <f t="shared" si="2"/>
        <v>84.030730657885357</v>
      </c>
    </row>
    <row r="26" spans="1:9" ht="36" x14ac:dyDescent="0.25">
      <c r="A26" s="3" t="s">
        <v>34</v>
      </c>
      <c r="B26" s="2" t="s">
        <v>35</v>
      </c>
      <c r="C26" s="12">
        <v>972421</v>
      </c>
      <c r="D26" s="12">
        <v>229937</v>
      </c>
      <c r="E26" s="20">
        <v>216492.96</v>
      </c>
      <c r="F26" s="13">
        <f t="shared" si="0"/>
        <v>22.263295424512634</v>
      </c>
      <c r="G26" s="13">
        <f t="shared" si="1"/>
        <v>94.153163692663639</v>
      </c>
      <c r="H26" s="20">
        <v>229663.86</v>
      </c>
      <c r="I26" s="13">
        <f t="shared" si="2"/>
        <v>94.265140366446857</v>
      </c>
    </row>
    <row r="27" spans="1:9" x14ac:dyDescent="0.25">
      <c r="A27" s="3" t="s">
        <v>36</v>
      </c>
      <c r="B27" s="2" t="s">
        <v>37</v>
      </c>
      <c r="C27" s="12">
        <v>1793</v>
      </c>
      <c r="D27" s="12">
        <v>744</v>
      </c>
      <c r="E27" s="20">
        <v>747.38</v>
      </c>
      <c r="F27" s="13">
        <f t="shared" si="0"/>
        <v>41.683212493028442</v>
      </c>
      <c r="G27" s="13">
        <f t="shared" si="1"/>
        <v>100.45430107526882</v>
      </c>
      <c r="H27" s="20">
        <v>972.02</v>
      </c>
      <c r="I27" s="13">
        <f t="shared" si="2"/>
        <v>76.889364416370029</v>
      </c>
    </row>
    <row r="28" spans="1:9" ht="24" x14ac:dyDescent="0.25">
      <c r="A28" s="3" t="s">
        <v>38</v>
      </c>
      <c r="B28" s="2" t="s">
        <v>39</v>
      </c>
      <c r="C28" s="12">
        <v>11530</v>
      </c>
      <c r="D28" s="12">
        <v>10398.299999999999</v>
      </c>
      <c r="E28" s="20">
        <v>11451.05</v>
      </c>
      <c r="F28" s="13">
        <f t="shared" si="0"/>
        <v>99.315264527320025</v>
      </c>
      <c r="G28" s="13">
        <f t="shared" si="1"/>
        <v>110.12425107950338</v>
      </c>
      <c r="H28" s="20">
        <v>11576.36</v>
      </c>
      <c r="I28" s="13">
        <f t="shared" si="2"/>
        <v>98.917535391090098</v>
      </c>
    </row>
    <row r="29" spans="1:9" ht="24" x14ac:dyDescent="0.25">
      <c r="A29" s="3" t="s">
        <v>40</v>
      </c>
      <c r="B29" s="2" t="s">
        <v>41</v>
      </c>
      <c r="C29" s="12">
        <v>86291</v>
      </c>
      <c r="D29" s="12">
        <v>47540</v>
      </c>
      <c r="E29" s="20">
        <v>63906.17</v>
      </c>
      <c r="F29" s="13">
        <f t="shared" si="0"/>
        <v>74.058905331958144</v>
      </c>
      <c r="G29" s="13">
        <f t="shared" si="1"/>
        <v>134.42610433319311</v>
      </c>
      <c r="H29" s="20">
        <v>85254.43</v>
      </c>
      <c r="I29" s="13">
        <f t="shared" si="2"/>
        <v>74.959354018319061</v>
      </c>
    </row>
    <row r="30" spans="1:9" x14ac:dyDescent="0.25">
      <c r="A30" s="3" t="s">
        <v>42</v>
      </c>
      <c r="B30" s="2" t="s">
        <v>43</v>
      </c>
      <c r="C30" s="12">
        <v>0</v>
      </c>
      <c r="D30" s="12">
        <v>0</v>
      </c>
      <c r="E30" s="20">
        <v>0</v>
      </c>
      <c r="F30" s="13"/>
      <c r="G30" s="13"/>
      <c r="H30" s="20">
        <v>0</v>
      </c>
      <c r="I30" s="13"/>
    </row>
    <row r="31" spans="1:9" x14ac:dyDescent="0.25">
      <c r="A31" s="3" t="s">
        <v>44</v>
      </c>
      <c r="B31" s="2" t="s">
        <v>45</v>
      </c>
      <c r="C31" s="12">
        <v>34353</v>
      </c>
      <c r="D31" s="12">
        <v>12385.2</v>
      </c>
      <c r="E31" s="20">
        <v>15537.99</v>
      </c>
      <c r="F31" s="13">
        <f t="shared" si="0"/>
        <v>45.230372893197107</v>
      </c>
      <c r="G31" s="13">
        <f t="shared" si="1"/>
        <v>125.45610890417595</v>
      </c>
      <c r="H31" s="20">
        <v>5830.98</v>
      </c>
      <c r="I31" s="13">
        <f t="shared" si="2"/>
        <v>266.47304569729278</v>
      </c>
    </row>
    <row r="32" spans="1:9" x14ac:dyDescent="0.25">
      <c r="A32" s="3" t="s">
        <v>46</v>
      </c>
      <c r="B32" s="5" t="s">
        <v>47</v>
      </c>
      <c r="C32" s="20">
        <v>37595</v>
      </c>
      <c r="D32" s="20">
        <v>10220</v>
      </c>
      <c r="E32" s="20">
        <v>81392.28</v>
      </c>
      <c r="F32" s="13">
        <f t="shared" si="0"/>
        <v>216.49761936427717</v>
      </c>
      <c r="G32" s="13">
        <f t="shared" si="1"/>
        <v>796.40195694716238</v>
      </c>
      <c r="H32" s="20">
        <v>130256.37</v>
      </c>
      <c r="I32" s="13">
        <f t="shared" si="2"/>
        <v>62.486218524284077</v>
      </c>
    </row>
    <row r="33" spans="1:9" x14ac:dyDescent="0.25">
      <c r="A33" s="3" t="s">
        <v>48</v>
      </c>
      <c r="B33" s="2" t="s">
        <v>49</v>
      </c>
      <c r="C33" s="20">
        <f>C34+C41+C42+C43</f>
        <v>9856646.7800000012</v>
      </c>
      <c r="D33" s="20">
        <f>D34+D41+D42+D43</f>
        <v>2162702.5300000003</v>
      </c>
      <c r="E33" s="20">
        <f>E34+E41+E42+E43</f>
        <v>1658500.61</v>
      </c>
      <c r="F33" s="13">
        <f t="shared" si="0"/>
        <v>16.826215314575773</v>
      </c>
      <c r="G33" s="13">
        <f t="shared" si="1"/>
        <v>76.686487715904235</v>
      </c>
      <c r="H33" s="20">
        <f>H34+H41+H42+H43</f>
        <v>1189289.4000000001</v>
      </c>
      <c r="I33" s="13">
        <f t="shared" si="2"/>
        <v>139.45307256585318</v>
      </c>
    </row>
    <row r="34" spans="1:9" ht="24" x14ac:dyDescent="0.25">
      <c r="A34" s="3" t="s">
        <v>50</v>
      </c>
      <c r="B34" s="2" t="s">
        <v>51</v>
      </c>
      <c r="C34" s="20">
        <f>C36+C37+C38+C35</f>
        <v>9856646.7800000012</v>
      </c>
      <c r="D34" s="20">
        <f>D36+D37+D38+D35</f>
        <v>2162702.5300000003</v>
      </c>
      <c r="E34" s="20">
        <f>E36+E37+E38+E35</f>
        <v>1694441.1400000001</v>
      </c>
      <c r="F34" s="13">
        <f t="shared" si="0"/>
        <v>17.190847737773961</v>
      </c>
      <c r="G34" s="13">
        <f t="shared" si="1"/>
        <v>78.348321902596567</v>
      </c>
      <c r="H34" s="20">
        <f>H36+H37+H38+H35</f>
        <v>1192753.03</v>
      </c>
      <c r="I34" s="13">
        <f t="shared" si="2"/>
        <v>142.06135699357645</v>
      </c>
    </row>
    <row r="35" spans="1:9" x14ac:dyDescent="0.25">
      <c r="A35" s="1" t="s">
        <v>77</v>
      </c>
      <c r="B35" s="4" t="s">
        <v>52</v>
      </c>
      <c r="C35" s="17">
        <v>0</v>
      </c>
      <c r="D35" s="17">
        <v>0</v>
      </c>
      <c r="E35" s="17">
        <v>0</v>
      </c>
      <c r="F35" s="18"/>
      <c r="G35" s="18"/>
      <c r="H35" s="17">
        <v>55000</v>
      </c>
      <c r="I35" s="13"/>
    </row>
    <row r="36" spans="1:9" ht="24" x14ac:dyDescent="0.25">
      <c r="A36" s="1" t="s">
        <v>78</v>
      </c>
      <c r="B36" s="4" t="s">
        <v>53</v>
      </c>
      <c r="C36" s="17">
        <v>5027251.1100000003</v>
      </c>
      <c r="D36" s="17">
        <v>732451.92</v>
      </c>
      <c r="E36" s="17">
        <f>241426.46+95800.33</f>
        <v>337226.79</v>
      </c>
      <c r="F36" s="18">
        <f t="shared" si="0"/>
        <v>6.7079758424878033</v>
      </c>
      <c r="G36" s="18">
        <f t="shared" si="1"/>
        <v>46.040809067713269</v>
      </c>
      <c r="H36" s="17">
        <v>82054.59</v>
      </c>
      <c r="I36" s="18">
        <f t="shared" si="2"/>
        <v>410.97858145412704</v>
      </c>
    </row>
    <row r="37" spans="1:9" x14ac:dyDescent="0.25">
      <c r="A37" s="1" t="s">
        <v>79</v>
      </c>
      <c r="B37" s="4" t="s">
        <v>54</v>
      </c>
      <c r="C37" s="17">
        <v>4829395.67</v>
      </c>
      <c r="D37" s="17">
        <v>1430250.61</v>
      </c>
      <c r="E37" s="17">
        <v>1354071.35</v>
      </c>
      <c r="F37" s="18">
        <f t="shared" si="0"/>
        <v>28.038111650520449</v>
      </c>
      <c r="G37" s="18">
        <f t="shared" si="1"/>
        <v>94.673712462181712</v>
      </c>
      <c r="H37" s="17">
        <v>1055698.44</v>
      </c>
      <c r="I37" s="18">
        <f t="shared" si="2"/>
        <v>128.26308145344993</v>
      </c>
    </row>
    <row r="38" spans="1:9" x14ac:dyDescent="0.25">
      <c r="A38" s="1" t="s">
        <v>55</v>
      </c>
      <c r="B38" s="4" t="s">
        <v>56</v>
      </c>
      <c r="C38" s="17">
        <v>0</v>
      </c>
      <c r="D38" s="17">
        <v>0</v>
      </c>
      <c r="E38" s="17">
        <v>3143</v>
      </c>
      <c r="F38" s="18"/>
      <c r="G38" s="18"/>
      <c r="H38" s="17">
        <v>0</v>
      </c>
      <c r="I38" s="18"/>
    </row>
    <row r="39" spans="1:9" ht="24" hidden="1" x14ac:dyDescent="0.25">
      <c r="A39" s="3" t="s">
        <v>57</v>
      </c>
      <c r="B39" s="2" t="s">
        <v>58</v>
      </c>
      <c r="C39" s="20">
        <v>0</v>
      </c>
      <c r="D39" s="20"/>
      <c r="E39" s="21">
        <v>0</v>
      </c>
      <c r="F39" s="13"/>
      <c r="G39" s="13" t="e">
        <f t="shared" si="1"/>
        <v>#DIV/0!</v>
      </c>
      <c r="H39" s="21">
        <v>0</v>
      </c>
      <c r="I39" s="13"/>
    </row>
    <row r="40" spans="1:9" ht="48" hidden="1" x14ac:dyDescent="0.25">
      <c r="A40" s="1" t="s">
        <v>59</v>
      </c>
      <c r="B40" s="4" t="s">
        <v>60</v>
      </c>
      <c r="C40" s="17">
        <v>0</v>
      </c>
      <c r="D40" s="17"/>
      <c r="E40" s="19">
        <v>0</v>
      </c>
      <c r="F40" s="13"/>
      <c r="G40" s="13" t="e">
        <f t="shared" si="1"/>
        <v>#DIV/0!</v>
      </c>
      <c r="H40" s="19">
        <v>0</v>
      </c>
      <c r="I40" s="13"/>
    </row>
    <row r="41" spans="1:9" hidden="1" x14ac:dyDescent="0.25">
      <c r="A41" s="3" t="s">
        <v>61</v>
      </c>
      <c r="B41" s="2" t="s">
        <v>62</v>
      </c>
      <c r="C41" s="21">
        <v>0</v>
      </c>
      <c r="D41" s="21"/>
      <c r="E41" s="21">
        <v>0</v>
      </c>
      <c r="F41" s="13">
        <v>0</v>
      </c>
      <c r="G41" s="13" t="e">
        <f t="shared" si="1"/>
        <v>#DIV/0!</v>
      </c>
      <c r="H41" s="21">
        <v>0</v>
      </c>
      <c r="I41" s="13">
        <v>0</v>
      </c>
    </row>
    <row r="42" spans="1:9" ht="72" x14ac:dyDescent="0.25">
      <c r="A42" s="3" t="s">
        <v>63</v>
      </c>
      <c r="B42" s="2" t="s">
        <v>64</v>
      </c>
      <c r="C42" s="21">
        <v>0</v>
      </c>
      <c r="D42" s="21">
        <v>0</v>
      </c>
      <c r="E42" s="20">
        <v>8997.44</v>
      </c>
      <c r="F42" s="13"/>
      <c r="G42" s="13"/>
      <c r="H42" s="20">
        <v>285.56</v>
      </c>
      <c r="I42" s="13">
        <f t="shared" si="2"/>
        <v>3150.8054349348649</v>
      </c>
    </row>
    <row r="43" spans="1:9" ht="36" x14ac:dyDescent="0.25">
      <c r="A43" s="3" t="s">
        <v>65</v>
      </c>
      <c r="B43" s="2" t="s">
        <v>66</v>
      </c>
      <c r="C43" s="21">
        <v>0</v>
      </c>
      <c r="D43" s="21">
        <v>0</v>
      </c>
      <c r="E43" s="20">
        <v>-44937.97</v>
      </c>
      <c r="F43" s="13"/>
      <c r="G43" s="13"/>
      <c r="H43" s="20">
        <v>-3749.19</v>
      </c>
      <c r="I43" s="13">
        <f t="shared" si="2"/>
        <v>1198.6047652959705</v>
      </c>
    </row>
    <row r="45" spans="1:9" x14ac:dyDescent="0.25">
      <c r="A45" s="6"/>
      <c r="C45" s="10"/>
      <c r="D45" s="10"/>
      <c r="E45" s="10"/>
      <c r="F45" s="10"/>
      <c r="G45" s="10"/>
      <c r="H45" s="7"/>
      <c r="I45" s="10"/>
    </row>
    <row r="46" spans="1:9" x14ac:dyDescent="0.25">
      <c r="C46" s="10"/>
      <c r="D46" s="10"/>
      <c r="E46" s="10"/>
      <c r="F46" s="10"/>
      <c r="G46" s="10"/>
      <c r="H46" s="7"/>
      <c r="I46" s="10"/>
    </row>
    <row r="47" spans="1:9" x14ac:dyDescent="0.25">
      <c r="C47" s="10"/>
      <c r="D47" s="10"/>
      <c r="E47" s="10"/>
      <c r="F47" s="10"/>
      <c r="G47" s="10"/>
      <c r="H47" s="7"/>
      <c r="I47" s="10"/>
    </row>
    <row r="48" spans="1:9" x14ac:dyDescent="0.25">
      <c r="C48" s="10"/>
      <c r="D48" s="10"/>
      <c r="E48" s="10"/>
      <c r="F48" s="10"/>
      <c r="G48" s="10"/>
      <c r="H48" s="7"/>
      <c r="I48" s="10"/>
    </row>
  </sheetData>
  <mergeCells count="1">
    <mergeCell ref="A1:I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Hilko</cp:lastModifiedBy>
  <cp:lastPrinted>2022-05-20T11:14:19Z</cp:lastPrinted>
  <dcterms:created xsi:type="dcterms:W3CDTF">2017-12-11T14:03:53Z</dcterms:created>
  <dcterms:modified xsi:type="dcterms:W3CDTF">2022-09-20T10:26:25Z</dcterms:modified>
</cp:coreProperties>
</file>