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422-4\общая папка\0 СОВЕТ ДЕПУТАТОВ\2023\08 Август\00 СОВЕТ 31.08.2023\Доп вопросы\7 Изм.в бюджет\"/>
    </mc:Choice>
  </mc:AlternateContent>
  <bookViews>
    <workbookView xWindow="-120" yWindow="-120" windowWidth="29040" windowHeight="15840"/>
  </bookViews>
  <sheets>
    <sheet name="Результат 1" sheetId="1" r:id="rId1"/>
  </sheets>
  <calcPr calcId="191029"/>
</workbook>
</file>

<file path=xl/calcChain.xml><?xml version="1.0" encoding="utf-8"?>
<calcChain xmlns="http://schemas.openxmlformats.org/spreadsheetml/2006/main">
  <c r="T33" i="1" l="1"/>
  <c r="T28" i="1"/>
  <c r="S33" i="1"/>
  <c r="S28" i="1"/>
  <c r="R33" i="1"/>
  <c r="R28" i="1"/>
  <c r="T21" i="1" l="1"/>
  <c r="T20" i="1" s="1"/>
  <c r="S21" i="1"/>
  <c r="S20" i="1" s="1"/>
  <c r="R21" i="1"/>
  <c r="R20" i="1" s="1"/>
  <c r="T18" i="1"/>
  <c r="S18" i="1"/>
  <c r="R18" i="1"/>
  <c r="T17" i="1" l="1"/>
  <c r="T15" i="1" s="1"/>
  <c r="T16" i="1"/>
  <c r="S17" i="1"/>
  <c r="S16" i="1"/>
  <c r="R17" i="1"/>
  <c r="R15" i="1" s="1"/>
  <c r="R16" i="1"/>
  <c r="S15" i="1"/>
  <c r="R32" i="1" l="1"/>
  <c r="R31" i="1" s="1"/>
  <c r="R30" i="1" s="1"/>
  <c r="R29" i="1" s="1"/>
  <c r="R27" i="1"/>
  <c r="R26" i="1" s="1"/>
  <c r="R25" i="1" s="1"/>
  <c r="R24" i="1" s="1"/>
  <c r="R13" i="1"/>
  <c r="R12" i="1" s="1"/>
  <c r="R10" i="1"/>
  <c r="R9" i="1" s="1"/>
  <c r="R23" i="1" l="1"/>
  <c r="R8" i="1"/>
  <c r="R7" i="1" l="1"/>
  <c r="R34" i="1" s="1"/>
  <c r="T27" i="1"/>
  <c r="T26" i="1" s="1"/>
  <c r="T25" i="1" s="1"/>
  <c r="T24" i="1" s="1"/>
  <c r="T32" i="1"/>
  <c r="T31" i="1" s="1"/>
  <c r="T30" i="1" s="1"/>
  <c r="T29" i="1" s="1"/>
  <c r="T13" i="1"/>
  <c r="T12" i="1" s="1"/>
  <c r="T10" i="1"/>
  <c r="T9" i="1" s="1"/>
  <c r="S10" i="1"/>
  <c r="S9" i="1" s="1"/>
  <c r="S13" i="1"/>
  <c r="S12" i="1" s="1"/>
  <c r="S27" i="1"/>
  <c r="S26" i="1" s="1"/>
  <c r="S25" i="1" s="1"/>
  <c r="S24" i="1" s="1"/>
  <c r="S32" i="1"/>
  <c r="S31" i="1" s="1"/>
  <c r="S30" i="1" s="1"/>
  <c r="S29" i="1" s="1"/>
  <c r="S8" i="1" l="1"/>
  <c r="S23" i="1"/>
  <c r="T8" i="1"/>
  <c r="T23" i="1"/>
  <c r="S7" i="1" l="1"/>
  <c r="S34" i="1" s="1"/>
  <c r="T7" i="1"/>
  <c r="T34" i="1" s="1"/>
</calcChain>
</file>

<file path=xl/sharedStrings.xml><?xml version="1.0" encoding="utf-8"?>
<sst xmlns="http://schemas.openxmlformats.org/spreadsheetml/2006/main" count="93" uniqueCount="57">
  <si>
    <t>Код главы</t>
  </si>
  <si>
    <t>Код источника</t>
  </si>
  <si>
    <t>Наименование кода источника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</si>
  <si>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</si>
  <si>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</si>
  <si>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</si>
  <si>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</si>
  <si>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</si>
  <si>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</si>
  <si>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</si>
  <si>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912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</si>
  <si>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</si>
  <si>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</si>
  <si>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</si>
  <si>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</si>
  <si>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</si>
  <si>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</si>
  <si>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</si>
  <si>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</si>
  <si>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</si>
  <si>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</si>
  <si>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</si>
  <si>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</si>
  <si>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</si>
  <si>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910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</si>
  <si>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</si>
  <si>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</si>
  <si>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</si>
  <si>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</si>
  <si>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</si>
  <si>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</si>
  <si>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</si>
  <si>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</si>
  <si>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ИТОГО  </t>
  </si>
  <si>
    <t>Начальник финансового управления</t>
  </si>
  <si>
    <t>Гереш Н.А.</t>
  </si>
  <si>
    <t>2023 год</t>
  </si>
  <si>
    <t>Приложение 5</t>
  </si>
  <si>
    <t>Привлечение кредитов от кредитных организаций в валюте Российской Федерации</t>
  </si>
  <si>
    <t xml:space="preserve"> Сумма (тыс. руб.)</t>
  </si>
  <si>
    <t>2024 год</t>
  </si>
  <si>
    <t>Источники внутреннего финансирования дефицита бюджета городского округа Красногорск
на 2023 год и на плановый период 2024 и  2025 годов</t>
  </si>
  <si>
    <t>2025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</si>
  <si>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</si>
  <si>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</si>
  <si>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Бюджетные кредиты 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</si>
  <si>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</si>
  <si>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 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</si>
  <si>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</si>
  <si>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</si>
  <si>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01 03 00 00 00 0000 000</t>
  </si>
  <si>
    <t>01 03 01 00 00 0000 000</t>
  </si>
  <si>
    <t>Бюджетные кредиты  из других бюджетов бюджетной системы Российской Федерации в валюте Российской Федерации</t>
  </si>
  <si>
    <t>01 03 01 00 00 0000 700</t>
  </si>
  <si>
    <t>01 03 01 00 04 0000 710</t>
  </si>
  <si>
    <t>01 03 01 00 00 0000 800</t>
  </si>
  <si>
    <t>01 03 01 00 04 0000 810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</si>
</sst>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7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1"/>
  </cellStyleXfs>
  <cellXfs count="53">
    <xf numFmtId="0" fontId="0" fillId="0" borderId="0" xfId="0"/>
    <xf numFmtId="4" fontId="4" fillId="0" borderId="1" xfId="0" applyNumberFormat="1" applyFont="1" applyBorder="1" applyAlignment="1">
      <alignment horizontal="right" vertical="center"/>
    </xf>
    <xf numFmtId="0" fontId="4" fillId="0" borderId="1" xfId="0" applyNumberFormat="1" applyFont="1" applyBorder="1"/>
    <xf numFmtId="0" fontId="4" fillId="0" borderId="1" xfId="0" applyFont="1" applyBorder="1"/>
    <xf numFmtId="0" fontId="4" fillId="0" borderId="1" xfId="0" applyFont="1" applyBorder="1"/>
    <xf numFmtId="0" fontId="4" fillId="0" borderId="1" xfId="0" applyNumberFormat="1" applyFont="1" applyBorder="1"/>
    <xf numFmtId="0" fontId="4" fillId="0" borderId="1" xfId="0" applyNumberFormat="1" applyFont="1" applyBorder="1"/>
    <xf numFmtId="0" fontId="4" fillId="0" borderId="1" xfId="0" applyFont="1" applyBorder="1"/>
    <xf numFmtId="4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right" vertical="center"/>
    </xf>
    <xf numFmtId="0" fontId="4" fillId="0" borderId="1" xfId="0" applyFont="1" applyBorder="1"/>
    <xf numFmtId="0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/>
    <xf numFmtId="164" fontId="0" fillId="0" borderId="0" xfId="0" applyNumberFormat="1"/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6" fillId="0" borderId="0" xfId="0" applyFont="1"/>
    <xf numFmtId="49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0" fontId="3" fillId="0" borderId="3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wrapText="1"/>
    </xf>
    <xf numFmtId="0" fontId="4" fillId="0" borderId="1" xfId="0" applyFont="1" applyBorder="1"/>
    <xf numFmtId="0" fontId="1" fillId="0" borderId="1" xfId="0" applyNumberFormat="1" applyFont="1" applyBorder="1" applyAlignment="1">
      <alignment horizontal="center" wrapText="1"/>
    </xf>
    <xf numFmtId="0" fontId="3" fillId="0" borderId="2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tabSelected="1" view="pageLayout" zoomScaleNormal="110" workbookViewId="0">
      <selection activeCell="W11" sqref="W11"/>
    </sheetView>
  </sheetViews>
  <sheetFormatPr defaultRowHeight="15" x14ac:dyDescent="0.25"/>
  <cols>
    <col min="1" max="1" width="7" customWidth="1"/>
    <col min="2" max="2" width="3.7109375" customWidth="1"/>
    <col min="3" max="3" width="7" customWidth="1"/>
    <col min="4" max="4" width="3.7109375" customWidth="1"/>
    <col min="5" max="5" width="4.7109375" customWidth="1"/>
    <col min="6" max="6" width="3.7109375" customWidth="1"/>
    <col min="7" max="7" width="4.7109375" customWidth="1"/>
    <col min="8" max="8" width="2.28515625" customWidth="1"/>
    <col min="9" max="9" width="8.42578125" customWidth="1"/>
    <col min="10" max="10" width="2.28515625" customWidth="1"/>
    <col min="11" max="11" width="8.42578125" customWidth="1"/>
    <col min="12" max="12" width="3.85546875" customWidth="1"/>
    <col min="13" max="13" width="0.85546875" customWidth="1"/>
    <col min="14" max="14" width="10.7109375" customWidth="1"/>
    <col min="15" max="15" width="1.140625" customWidth="1"/>
    <col min="16" max="16" width="3.140625" customWidth="1"/>
    <col min="17" max="17" width="2.42578125" customWidth="1"/>
    <col min="18" max="18" width="15.85546875" customWidth="1"/>
    <col min="19" max="19" width="15.28515625" customWidth="1"/>
    <col min="20" max="20" width="15.140625" customWidth="1"/>
    <col min="21" max="33" width="10.7109375" customWidth="1"/>
    <col min="34" max="34" width="9.140625" customWidth="1"/>
  </cols>
  <sheetData>
    <row r="1" spans="1:20" x14ac:dyDescent="0.25">
      <c r="S1" s="27" t="s">
        <v>37</v>
      </c>
      <c r="T1" s="27"/>
    </row>
    <row r="2" spans="1:20" ht="41.25" customHeight="1" x14ac:dyDescent="0.25">
      <c r="A2" s="28" t="s">
        <v>41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</row>
    <row r="3" spans="1:20" x14ac:dyDescent="0.2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6"/>
      <c r="Q3" s="5"/>
      <c r="R3" s="17"/>
      <c r="S3" s="1"/>
      <c r="T3" s="1"/>
    </row>
    <row r="4" spans="1:20" x14ac:dyDescent="0.25">
      <c r="A4" s="25" t="s">
        <v>0</v>
      </c>
      <c r="B4" s="26" t="s">
        <v>1</v>
      </c>
      <c r="C4" s="26"/>
      <c r="D4" s="26"/>
      <c r="E4" s="26"/>
      <c r="F4" s="26" t="s">
        <v>2</v>
      </c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30" t="s">
        <v>39</v>
      </c>
      <c r="S4" s="31"/>
      <c r="T4" s="32"/>
    </row>
    <row r="5" spans="1:20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16" t="s">
        <v>36</v>
      </c>
      <c r="S5" s="16" t="s">
        <v>40</v>
      </c>
      <c r="T5" s="8" t="s">
        <v>42</v>
      </c>
    </row>
    <row r="6" spans="1:20" ht="15" customHeight="1" x14ac:dyDescent="0.25">
      <c r="A6" s="9">
        <v>1</v>
      </c>
      <c r="B6" s="25">
        <v>2</v>
      </c>
      <c r="C6" s="25"/>
      <c r="D6" s="25"/>
      <c r="E6" s="25"/>
      <c r="F6" s="25">
        <v>3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15">
        <v>4</v>
      </c>
      <c r="S6" s="15">
        <v>5</v>
      </c>
      <c r="T6" s="9">
        <v>6</v>
      </c>
    </row>
    <row r="7" spans="1:20" ht="24" customHeight="1" x14ac:dyDescent="0.25">
      <c r="A7" s="10" t="s">
        <v>3</v>
      </c>
      <c r="B7" s="34" t="s">
        <v>4</v>
      </c>
      <c r="C7" s="34"/>
      <c r="D7" s="34"/>
      <c r="E7" s="34"/>
      <c r="F7" s="33" t="s">
        <v>5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1">
        <f>R23+R8</f>
        <v>1877153.3425399996</v>
      </c>
      <c r="S7" s="11">
        <f>S23+S8</f>
        <v>1200000</v>
      </c>
      <c r="T7" s="11">
        <f>T23+T8</f>
        <v>-330000</v>
      </c>
    </row>
    <row r="8" spans="1:20" ht="24" customHeight="1" x14ac:dyDescent="0.25">
      <c r="A8" s="10" t="s">
        <v>3</v>
      </c>
      <c r="B8" s="34" t="s">
        <v>6</v>
      </c>
      <c r="C8" s="34"/>
      <c r="D8" s="34"/>
      <c r="E8" s="34"/>
      <c r="F8" s="33" t="s">
        <v>7</v>
      </c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11">
        <f>R9+R12</f>
        <v>1100000</v>
      </c>
      <c r="S8" s="11">
        <f>S9+S12</f>
        <v>1200000</v>
      </c>
      <c r="T8" s="11">
        <f t="shared" ref="T8" si="0">T9+T12</f>
        <v>-330000</v>
      </c>
    </row>
    <row r="9" spans="1:20" ht="24" customHeight="1" x14ac:dyDescent="0.25">
      <c r="A9" s="10" t="s">
        <v>3</v>
      </c>
      <c r="B9" s="34" t="s">
        <v>8</v>
      </c>
      <c r="C9" s="34"/>
      <c r="D9" s="34"/>
      <c r="E9" s="34"/>
      <c r="F9" s="33" t="s">
        <v>38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11">
        <f t="shared" ref="R9:T10" si="1">R10</f>
        <v>1100000</v>
      </c>
      <c r="S9" s="11">
        <f t="shared" si="1"/>
        <v>2300000</v>
      </c>
      <c r="T9" s="11">
        <f t="shared" si="1"/>
        <v>1970000</v>
      </c>
    </row>
    <row r="10" spans="1:20" ht="24" customHeight="1" x14ac:dyDescent="0.25">
      <c r="A10" s="12" t="s">
        <v>3</v>
      </c>
      <c r="B10" s="35" t="s">
        <v>9</v>
      </c>
      <c r="C10" s="35"/>
      <c r="D10" s="35"/>
      <c r="E10" s="35"/>
      <c r="F10" s="36" t="s">
        <v>43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13">
        <f t="shared" si="1"/>
        <v>1100000</v>
      </c>
      <c r="S10" s="13">
        <f t="shared" si="1"/>
        <v>2300000</v>
      </c>
      <c r="T10" s="13">
        <f t="shared" si="1"/>
        <v>1970000</v>
      </c>
    </row>
    <row r="11" spans="1:20" ht="24" customHeight="1" x14ac:dyDescent="0.25">
      <c r="A11" s="12" t="s">
        <v>10</v>
      </c>
      <c r="B11" s="35" t="s">
        <v>9</v>
      </c>
      <c r="C11" s="35"/>
      <c r="D11" s="35"/>
      <c r="E11" s="35"/>
      <c r="F11" s="36" t="s">
        <v>43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13">
        <v>1100000</v>
      </c>
      <c r="S11" s="13">
        <v>2300000</v>
      </c>
      <c r="T11" s="13">
        <v>1970000</v>
      </c>
    </row>
    <row r="12" spans="1:20" ht="24" customHeight="1" x14ac:dyDescent="0.25">
      <c r="A12" s="10" t="s">
        <v>3</v>
      </c>
      <c r="B12" s="34" t="s">
        <v>11</v>
      </c>
      <c r="C12" s="34"/>
      <c r="D12" s="34"/>
      <c r="E12" s="34"/>
      <c r="F12" s="33" t="s">
        <v>12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11">
        <f t="shared" ref="R12:T13" si="2">R13</f>
        <v>0</v>
      </c>
      <c r="S12" s="11">
        <f t="shared" si="2"/>
        <v>-1100000</v>
      </c>
      <c r="T12" s="11">
        <f t="shared" si="2"/>
        <v>-2300000</v>
      </c>
    </row>
    <row r="13" spans="1:20" ht="24" customHeight="1" x14ac:dyDescent="0.25">
      <c r="A13" s="12" t="s">
        <v>3</v>
      </c>
      <c r="B13" s="35" t="s">
        <v>13</v>
      </c>
      <c r="C13" s="35"/>
      <c r="D13" s="35"/>
      <c r="E13" s="35"/>
      <c r="F13" s="36" t="s">
        <v>44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13">
        <f t="shared" si="2"/>
        <v>0</v>
      </c>
      <c r="S13" s="13">
        <f t="shared" si="2"/>
        <v>-1100000</v>
      </c>
      <c r="T13" s="13">
        <f t="shared" si="2"/>
        <v>-2300000</v>
      </c>
    </row>
    <row r="14" spans="1:20" ht="24" customHeight="1" x14ac:dyDescent="0.25">
      <c r="A14" s="12" t="s">
        <v>10</v>
      </c>
      <c r="B14" s="35" t="s">
        <v>13</v>
      </c>
      <c r="C14" s="35"/>
      <c r="D14" s="35"/>
      <c r="E14" s="35"/>
      <c r="F14" s="36" t="s">
        <v>44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13">
        <v>0</v>
      </c>
      <c r="S14" s="13">
        <v>-1100000</v>
      </c>
      <c r="T14" s="13">
        <v>-2300000</v>
      </c>
    </row>
    <row r="15" spans="1:20" ht="24" customHeight="1" x14ac:dyDescent="0.25">
      <c r="A15" s="20" t="s">
        <v>3</v>
      </c>
      <c r="B15" s="43" t="s">
        <v>50</v>
      </c>
      <c r="C15" s="44"/>
      <c r="D15" s="44"/>
      <c r="E15" s="45"/>
      <c r="F15" s="37" t="s">
        <v>45</v>
      </c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9"/>
      <c r="R15" s="11">
        <f>R17+R20</f>
        <v>0</v>
      </c>
      <c r="S15" s="11">
        <f>S17+S20</f>
        <v>0</v>
      </c>
      <c r="T15" s="11">
        <f t="shared" ref="T15:T16" si="3">T17+T20</f>
        <v>0</v>
      </c>
    </row>
    <row r="16" spans="1:20" ht="24" customHeight="1" x14ac:dyDescent="0.25">
      <c r="A16" s="24" t="s">
        <v>3</v>
      </c>
      <c r="B16" s="43" t="s">
        <v>51</v>
      </c>
      <c r="C16" s="44"/>
      <c r="D16" s="44"/>
      <c r="E16" s="45"/>
      <c r="F16" s="37" t="s">
        <v>52</v>
      </c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9"/>
      <c r="R16" s="11">
        <f>R18+R21</f>
        <v>0</v>
      </c>
      <c r="S16" s="11">
        <f>S18+S21</f>
        <v>0</v>
      </c>
      <c r="T16" s="11">
        <f t="shared" si="3"/>
        <v>0</v>
      </c>
    </row>
    <row r="17" spans="1:24" s="23" customFormat="1" ht="36" customHeight="1" x14ac:dyDescent="0.25">
      <c r="A17" s="24" t="s">
        <v>3</v>
      </c>
      <c r="B17" s="34" t="s">
        <v>53</v>
      </c>
      <c r="C17" s="34"/>
      <c r="D17" s="34"/>
      <c r="E17" s="34"/>
      <c r="F17" s="37" t="s">
        <v>46</v>
      </c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9"/>
      <c r="R17" s="11">
        <f t="shared" ref="R17:T18" si="4">R18</f>
        <v>200729</v>
      </c>
      <c r="S17" s="11">
        <f t="shared" si="4"/>
        <v>0</v>
      </c>
      <c r="T17" s="11">
        <f t="shared" si="4"/>
        <v>0</v>
      </c>
    </row>
    <row r="18" spans="1:24" ht="40.5" customHeight="1" x14ac:dyDescent="0.25">
      <c r="A18" s="19" t="s">
        <v>3</v>
      </c>
      <c r="B18" s="50" t="s">
        <v>54</v>
      </c>
      <c r="C18" s="51"/>
      <c r="D18" s="51"/>
      <c r="E18" s="52"/>
      <c r="F18" s="40" t="s">
        <v>47</v>
      </c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2"/>
      <c r="R18" s="13">
        <f t="shared" si="4"/>
        <v>200729</v>
      </c>
      <c r="S18" s="13">
        <f t="shared" si="4"/>
        <v>0</v>
      </c>
      <c r="T18" s="13">
        <f t="shared" si="4"/>
        <v>0</v>
      </c>
    </row>
    <row r="19" spans="1:24" ht="35.25" customHeight="1" x14ac:dyDescent="0.25">
      <c r="A19" s="22" t="s">
        <v>10</v>
      </c>
      <c r="B19" s="50" t="s">
        <v>54</v>
      </c>
      <c r="C19" s="51"/>
      <c r="D19" s="51"/>
      <c r="E19" s="52"/>
      <c r="F19" s="40" t="s">
        <v>47</v>
      </c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13">
        <v>200729</v>
      </c>
      <c r="S19" s="13">
        <v>0</v>
      </c>
      <c r="T19" s="13">
        <v>0</v>
      </c>
    </row>
    <row r="20" spans="1:24" s="23" customFormat="1" ht="35.25" customHeight="1" x14ac:dyDescent="0.25">
      <c r="A20" s="21" t="s">
        <v>3</v>
      </c>
      <c r="B20" s="43" t="s">
        <v>55</v>
      </c>
      <c r="C20" s="44"/>
      <c r="D20" s="44"/>
      <c r="E20" s="45"/>
      <c r="F20" s="37" t="s">
        <v>48</v>
      </c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9"/>
      <c r="R20" s="11">
        <f t="shared" ref="R20:T21" si="5">R21</f>
        <v>-200729</v>
      </c>
      <c r="S20" s="11">
        <f t="shared" si="5"/>
        <v>0</v>
      </c>
      <c r="T20" s="11">
        <f t="shared" si="5"/>
        <v>0</v>
      </c>
    </row>
    <row r="21" spans="1:24" ht="38.25" customHeight="1" x14ac:dyDescent="0.25">
      <c r="A21" s="19" t="s">
        <v>3</v>
      </c>
      <c r="B21" s="50" t="s">
        <v>56</v>
      </c>
      <c r="C21" s="51"/>
      <c r="D21" s="51"/>
      <c r="E21" s="52"/>
      <c r="F21" s="40" t="s">
        <v>49</v>
      </c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2"/>
      <c r="R21" s="13">
        <f t="shared" si="5"/>
        <v>-200729</v>
      </c>
      <c r="S21" s="13">
        <f t="shared" si="5"/>
        <v>0</v>
      </c>
      <c r="T21" s="13">
        <f t="shared" si="5"/>
        <v>0</v>
      </c>
    </row>
    <row r="22" spans="1:24" ht="33.75" customHeight="1" x14ac:dyDescent="0.25">
      <c r="A22" s="19" t="s">
        <v>10</v>
      </c>
      <c r="B22" s="35" t="s">
        <v>56</v>
      </c>
      <c r="C22" s="35"/>
      <c r="D22" s="35"/>
      <c r="E22" s="35"/>
      <c r="F22" s="40" t="s">
        <v>49</v>
      </c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2"/>
      <c r="R22" s="13">
        <v>-200729</v>
      </c>
      <c r="S22" s="13">
        <v>0</v>
      </c>
      <c r="T22" s="13">
        <v>0</v>
      </c>
    </row>
    <row r="23" spans="1:24" ht="24" customHeight="1" x14ac:dyDescent="0.25">
      <c r="A23" s="10" t="s">
        <v>3</v>
      </c>
      <c r="B23" s="34" t="s">
        <v>14</v>
      </c>
      <c r="C23" s="34"/>
      <c r="D23" s="34"/>
      <c r="E23" s="34"/>
      <c r="F23" s="33" t="s">
        <v>15</v>
      </c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11">
        <f>R24+R29</f>
        <v>777153.34253999963</v>
      </c>
      <c r="S23" s="11">
        <f>S24+S29</f>
        <v>0</v>
      </c>
      <c r="T23" s="11">
        <f>T24+T29</f>
        <v>0</v>
      </c>
      <c r="X23" s="18"/>
    </row>
    <row r="24" spans="1:24" ht="24" customHeight="1" x14ac:dyDescent="0.25">
      <c r="A24" s="10" t="s">
        <v>3</v>
      </c>
      <c r="B24" s="34" t="s">
        <v>16</v>
      </c>
      <c r="C24" s="34"/>
      <c r="D24" s="34"/>
      <c r="E24" s="34"/>
      <c r="F24" s="33" t="s">
        <v>17</v>
      </c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11">
        <f t="shared" ref="R24:T27" si="6">R25</f>
        <v>-23991108.206130002</v>
      </c>
      <c r="S24" s="11">
        <f t="shared" si="6"/>
        <v>-26993315.43787</v>
      </c>
      <c r="T24" s="11">
        <f t="shared" si="6"/>
        <v>-24250551.01884</v>
      </c>
    </row>
    <row r="25" spans="1:24" ht="24" customHeight="1" x14ac:dyDescent="0.25">
      <c r="A25" s="12" t="s">
        <v>3</v>
      </c>
      <c r="B25" s="35" t="s">
        <v>18</v>
      </c>
      <c r="C25" s="35"/>
      <c r="D25" s="35"/>
      <c r="E25" s="35"/>
      <c r="F25" s="36" t="s">
        <v>19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13">
        <f t="shared" si="6"/>
        <v>-23991108.206130002</v>
      </c>
      <c r="S25" s="13">
        <f t="shared" si="6"/>
        <v>-26993315.43787</v>
      </c>
      <c r="T25" s="13">
        <f t="shared" si="6"/>
        <v>-24250551.01884</v>
      </c>
    </row>
    <row r="26" spans="1:24" ht="24" customHeight="1" x14ac:dyDescent="0.25">
      <c r="A26" s="12" t="s">
        <v>3</v>
      </c>
      <c r="B26" s="35" t="s">
        <v>20</v>
      </c>
      <c r="C26" s="35"/>
      <c r="D26" s="35"/>
      <c r="E26" s="35"/>
      <c r="F26" s="36" t="s">
        <v>21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13">
        <f t="shared" si="6"/>
        <v>-23991108.206130002</v>
      </c>
      <c r="S26" s="13">
        <f t="shared" si="6"/>
        <v>-26993315.43787</v>
      </c>
      <c r="T26" s="13">
        <f t="shared" si="6"/>
        <v>-24250551.01884</v>
      </c>
    </row>
    <row r="27" spans="1:24" ht="24" customHeight="1" x14ac:dyDescent="0.25">
      <c r="A27" s="12" t="s">
        <v>3</v>
      </c>
      <c r="B27" s="35" t="s">
        <v>22</v>
      </c>
      <c r="C27" s="35"/>
      <c r="D27" s="35"/>
      <c r="E27" s="35"/>
      <c r="F27" s="36" t="s">
        <v>23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13">
        <f t="shared" si="6"/>
        <v>-23991108.206130002</v>
      </c>
      <c r="S27" s="13">
        <f t="shared" si="6"/>
        <v>-26993315.43787</v>
      </c>
      <c r="T27" s="13">
        <f t="shared" si="6"/>
        <v>-24250551.01884</v>
      </c>
    </row>
    <row r="28" spans="1:24" ht="24" customHeight="1" x14ac:dyDescent="0.25">
      <c r="A28" s="12" t="s">
        <v>24</v>
      </c>
      <c r="B28" s="35" t="s">
        <v>22</v>
      </c>
      <c r="C28" s="35"/>
      <c r="D28" s="35"/>
      <c r="E28" s="35"/>
      <c r="F28" s="36" t="s">
        <v>23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13">
        <f>-22690379.20613-1100000-200729</f>
        <v>-23991108.206130002</v>
      </c>
      <c r="S28" s="13">
        <f>-24693315.43787-2300000</f>
        <v>-26993315.43787</v>
      </c>
      <c r="T28" s="13">
        <f>-22280551.01884-1970000</f>
        <v>-24250551.01884</v>
      </c>
    </row>
    <row r="29" spans="1:24" ht="24" customHeight="1" x14ac:dyDescent="0.25">
      <c r="A29" s="10" t="s">
        <v>3</v>
      </c>
      <c r="B29" s="34" t="s">
        <v>25</v>
      </c>
      <c r="C29" s="34"/>
      <c r="D29" s="34"/>
      <c r="E29" s="34"/>
      <c r="F29" s="33" t="s">
        <v>26</v>
      </c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11">
        <f t="shared" ref="R29:T32" si="7">R30</f>
        <v>24768261.548670001</v>
      </c>
      <c r="S29" s="11">
        <f t="shared" si="7"/>
        <v>26993315.43787</v>
      </c>
      <c r="T29" s="11">
        <f>T30</f>
        <v>24250551.01884</v>
      </c>
    </row>
    <row r="30" spans="1:24" ht="24" customHeight="1" x14ac:dyDescent="0.25">
      <c r="A30" s="12" t="s">
        <v>3</v>
      </c>
      <c r="B30" s="35" t="s">
        <v>27</v>
      </c>
      <c r="C30" s="35"/>
      <c r="D30" s="35"/>
      <c r="E30" s="35"/>
      <c r="F30" s="36" t="s">
        <v>28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13">
        <f t="shared" si="7"/>
        <v>24768261.548670001</v>
      </c>
      <c r="S30" s="13">
        <f t="shared" si="7"/>
        <v>26993315.43787</v>
      </c>
      <c r="T30" s="13">
        <f t="shared" si="7"/>
        <v>24250551.01884</v>
      </c>
    </row>
    <row r="31" spans="1:24" ht="24" customHeight="1" x14ac:dyDescent="0.25">
      <c r="A31" s="12" t="s">
        <v>3</v>
      </c>
      <c r="B31" s="35" t="s">
        <v>29</v>
      </c>
      <c r="C31" s="35"/>
      <c r="D31" s="35"/>
      <c r="E31" s="35"/>
      <c r="F31" s="36" t="s">
        <v>30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13">
        <f t="shared" si="7"/>
        <v>24768261.548670001</v>
      </c>
      <c r="S31" s="13">
        <f t="shared" si="7"/>
        <v>26993315.43787</v>
      </c>
      <c r="T31" s="13">
        <f t="shared" si="7"/>
        <v>24250551.01884</v>
      </c>
    </row>
    <row r="32" spans="1:24" ht="24" customHeight="1" x14ac:dyDescent="0.25">
      <c r="A32" s="12" t="s">
        <v>3</v>
      </c>
      <c r="B32" s="35" t="s">
        <v>31</v>
      </c>
      <c r="C32" s="35"/>
      <c r="D32" s="35"/>
      <c r="E32" s="35"/>
      <c r="F32" s="36" t="s">
        <v>32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13">
        <f t="shared" si="7"/>
        <v>24768261.548670001</v>
      </c>
      <c r="S32" s="13">
        <f t="shared" si="7"/>
        <v>26993315.43787</v>
      </c>
      <c r="T32" s="13">
        <f t="shared" si="7"/>
        <v>24250551.01884</v>
      </c>
    </row>
    <row r="33" spans="1:20" ht="24" customHeight="1" x14ac:dyDescent="0.25">
      <c r="A33" s="12" t="s">
        <v>24</v>
      </c>
      <c r="B33" s="35" t="s">
        <v>31</v>
      </c>
      <c r="C33" s="35"/>
      <c r="D33" s="35"/>
      <c r="E33" s="35"/>
      <c r="F33" s="36" t="s">
        <v>32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13">
        <f>24567532.54867+200729</f>
        <v>24768261.548670001</v>
      </c>
      <c r="S33" s="13">
        <f>25893315.43787+1100000</f>
        <v>26993315.43787</v>
      </c>
      <c r="T33" s="13">
        <f>21950551.01884+2300000</f>
        <v>24250551.01884</v>
      </c>
    </row>
    <row r="34" spans="1:20" ht="15" customHeight="1" x14ac:dyDescent="0.25">
      <c r="A34" s="49" t="s">
        <v>33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11">
        <f>R7</f>
        <v>1877153.3425399996</v>
      </c>
      <c r="S34" s="11">
        <f>S7</f>
        <v>1200000</v>
      </c>
      <c r="T34" s="11">
        <f>T7</f>
        <v>-330000</v>
      </c>
    </row>
    <row r="35" spans="1:20" x14ac:dyDescent="0.25">
      <c r="A35" s="3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7"/>
      <c r="Q35" s="4"/>
      <c r="R35" s="14"/>
      <c r="S35" s="7"/>
      <c r="T35" s="3"/>
    </row>
    <row r="36" spans="1:20" ht="23.25" customHeight="1" x14ac:dyDescent="0.25">
      <c r="A36" s="46" t="s">
        <v>34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7"/>
      <c r="M36" s="47"/>
      <c r="S36" s="48" t="s">
        <v>35</v>
      </c>
      <c r="T36" s="48"/>
    </row>
  </sheetData>
  <mergeCells count="78">
    <mergeCell ref="F16:Q16"/>
    <mergeCell ref="B15:E15"/>
    <mergeCell ref="B17:E17"/>
    <mergeCell ref="B18:E18"/>
    <mergeCell ref="B21:E21"/>
    <mergeCell ref="B19:E19"/>
    <mergeCell ref="B16:E16"/>
    <mergeCell ref="F19:Q19"/>
    <mergeCell ref="A36:K36"/>
    <mergeCell ref="L36:M36"/>
    <mergeCell ref="S36:T36"/>
    <mergeCell ref="A34:Q34"/>
    <mergeCell ref="B35:C35"/>
    <mergeCell ref="D35:E35"/>
    <mergeCell ref="F35:H35"/>
    <mergeCell ref="I35:J35"/>
    <mergeCell ref="K35:L35"/>
    <mergeCell ref="M35:O35"/>
    <mergeCell ref="B32:E32"/>
    <mergeCell ref="F32:Q32"/>
    <mergeCell ref="B33:E33"/>
    <mergeCell ref="F33:Q33"/>
    <mergeCell ref="B30:E30"/>
    <mergeCell ref="F30:Q30"/>
    <mergeCell ref="B31:E31"/>
    <mergeCell ref="F31:Q31"/>
    <mergeCell ref="B28:E28"/>
    <mergeCell ref="F28:Q28"/>
    <mergeCell ref="B29:E29"/>
    <mergeCell ref="F29:Q29"/>
    <mergeCell ref="B26:E26"/>
    <mergeCell ref="F26:Q26"/>
    <mergeCell ref="B27:E27"/>
    <mergeCell ref="F27:Q27"/>
    <mergeCell ref="B24:E24"/>
    <mergeCell ref="F24:Q24"/>
    <mergeCell ref="B25:E25"/>
    <mergeCell ref="F25:Q25"/>
    <mergeCell ref="B14:E14"/>
    <mergeCell ref="F14:Q14"/>
    <mergeCell ref="B23:E23"/>
    <mergeCell ref="F23:Q23"/>
    <mergeCell ref="F15:Q15"/>
    <mergeCell ref="F17:Q17"/>
    <mergeCell ref="F18:Q18"/>
    <mergeCell ref="F21:Q21"/>
    <mergeCell ref="F22:Q22"/>
    <mergeCell ref="B20:E20"/>
    <mergeCell ref="F20:Q20"/>
    <mergeCell ref="B22:E22"/>
    <mergeCell ref="B12:E12"/>
    <mergeCell ref="F12:Q12"/>
    <mergeCell ref="B13:E13"/>
    <mergeCell ref="F13:Q13"/>
    <mergeCell ref="B10:E10"/>
    <mergeCell ref="F10:Q10"/>
    <mergeCell ref="B11:E11"/>
    <mergeCell ref="F11:Q11"/>
    <mergeCell ref="F9:Q9"/>
    <mergeCell ref="B6:E6"/>
    <mergeCell ref="F6:Q6"/>
    <mergeCell ref="B7:E7"/>
    <mergeCell ref="F7:Q7"/>
    <mergeCell ref="B8:E8"/>
    <mergeCell ref="F8:Q8"/>
    <mergeCell ref="B9:E9"/>
    <mergeCell ref="A4:A5"/>
    <mergeCell ref="B4:E5"/>
    <mergeCell ref="F4:Q5"/>
    <mergeCell ref="S1:T1"/>
    <mergeCell ref="A2:T2"/>
    <mergeCell ref="B3:C3"/>
    <mergeCell ref="D3:E3"/>
    <mergeCell ref="F3:H3"/>
    <mergeCell ref="I3:J3"/>
    <mergeCell ref="K3:L3"/>
    <mergeCell ref="M3:O3"/>
    <mergeCell ref="R4:T4"/>
  </mergeCells>
  <pageMargins left="0.25" right="0.25" top="0.75" bottom="0.75" header="0.25" footer="0.25"/>
  <pageSetup paperSize="9" scale="79" fitToHeight="0" orientation="portrait" r:id="rId1"/>
  <headerFooter differentFirst="1">
    <oddHeader>&amp;CСтраница 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User457568</cp:lastModifiedBy>
  <cp:lastPrinted>2023-09-05T06:38:21Z</cp:lastPrinted>
  <dcterms:created xsi:type="dcterms:W3CDTF">2019-11-05T14:10:25Z</dcterms:created>
  <dcterms:modified xsi:type="dcterms:W3CDTF">2023-09-05T06:41:22Z</dcterms:modified>
</cp:coreProperties>
</file>